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d025659\Desktop\Scheda identificazione pericoli occupazionali - PoliTO\"/>
    </mc:Choice>
  </mc:AlternateContent>
  <xr:revisionPtr revIDLastSave="0" documentId="13_ncr:1_{4A6DF1FA-4A4B-4351-9FF6-86DEDE7858E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F14" i="1" l="1"/>
  <c r="F13" i="1"/>
  <c r="D27" i="1"/>
  <c r="E27" i="1"/>
  <c r="F27" i="1"/>
  <c r="C27" i="1"/>
  <c r="F25" i="1"/>
  <c r="F37" i="1" s="1"/>
  <c r="E25" i="1"/>
  <c r="D25" i="1"/>
  <c r="D37" i="1" s="1"/>
  <c r="C25" i="1"/>
  <c r="C37" i="1" s="1"/>
  <c r="F36" i="1"/>
  <c r="E36" i="1"/>
  <c r="D36" i="1"/>
  <c r="C36" i="1"/>
  <c r="O31" i="1"/>
  <c r="D33" i="1" s="1"/>
  <c r="J33" i="1" s="1"/>
  <c r="P31" i="1"/>
  <c r="E33" i="1" s="1"/>
  <c r="K33" i="1" s="1"/>
  <c r="Q31" i="1"/>
  <c r="F33" i="1" s="1"/>
  <c r="L33" i="1" s="1"/>
  <c r="O30" i="1"/>
  <c r="D35" i="1" s="1"/>
  <c r="J35" i="1" s="1"/>
  <c r="P30" i="1"/>
  <c r="E34" i="1" s="1"/>
  <c r="K34" i="1" s="1"/>
  <c r="Q30" i="1"/>
  <c r="F35" i="1" s="1"/>
  <c r="L35" i="1" s="1"/>
  <c r="N31" i="1"/>
  <c r="C33" i="1" s="1"/>
  <c r="I33" i="1" s="1"/>
  <c r="N30" i="1"/>
  <c r="C35" i="1" s="1"/>
  <c r="I35" i="1" s="1"/>
  <c r="J9" i="1"/>
  <c r="C55" i="1"/>
  <c r="D55" i="1"/>
  <c r="E55" i="1"/>
  <c r="F55" i="1"/>
  <c r="C65" i="1"/>
  <c r="D65" i="1"/>
  <c r="E65" i="1"/>
  <c r="F65" i="1"/>
  <c r="J10" i="1"/>
  <c r="A11" i="1" s="1"/>
  <c r="J17" i="1"/>
  <c r="J18" i="1"/>
  <c r="J19" i="1"/>
  <c r="J16" i="1"/>
  <c r="J13" i="1"/>
  <c r="J64" i="1"/>
  <c r="K64" i="1"/>
  <c r="L64" i="1"/>
  <c r="I64" i="1"/>
  <c r="D45" i="1"/>
  <c r="E45" i="1"/>
  <c r="F45" i="1"/>
  <c r="C45" i="1"/>
  <c r="I43" i="1"/>
  <c r="I44" i="1" s="1"/>
  <c r="I42" i="1"/>
  <c r="I41" i="1"/>
  <c r="L43" i="1"/>
  <c r="K43" i="1"/>
  <c r="J43" i="1"/>
  <c r="L42" i="1"/>
  <c r="K42" i="1"/>
  <c r="J42" i="1"/>
  <c r="J44" i="1" s="1"/>
  <c r="L41" i="1"/>
  <c r="L44" i="1" s="1"/>
  <c r="K41" i="1"/>
  <c r="J41" i="1"/>
  <c r="L57" i="1"/>
  <c r="K57" i="1"/>
  <c r="J57" i="1"/>
  <c r="I57" i="1"/>
  <c r="J59" i="1"/>
  <c r="K59" i="1"/>
  <c r="L59" i="1"/>
  <c r="I59" i="1"/>
  <c r="L63" i="1"/>
  <c r="K63" i="1"/>
  <c r="J63" i="1"/>
  <c r="I63" i="1"/>
  <c r="L62" i="1"/>
  <c r="K62" i="1"/>
  <c r="J62" i="1"/>
  <c r="I62" i="1"/>
  <c r="L61" i="1"/>
  <c r="K61" i="1"/>
  <c r="K65" i="1" s="1"/>
  <c r="J61" i="1"/>
  <c r="I61" i="1"/>
  <c r="I65" i="1" s="1"/>
  <c r="L54" i="1"/>
  <c r="K54" i="1"/>
  <c r="J54" i="1"/>
  <c r="I54" i="1"/>
  <c r="L53" i="1"/>
  <c r="K53" i="1"/>
  <c r="K55" i="1" s="1"/>
  <c r="J53" i="1"/>
  <c r="I53" i="1"/>
  <c r="L52" i="1"/>
  <c r="K52" i="1"/>
  <c r="J52" i="1"/>
  <c r="I52" i="1"/>
  <c r="L24" i="1"/>
  <c r="K24" i="1"/>
  <c r="J24" i="1"/>
  <c r="J25" i="1" s="1"/>
  <c r="J28" i="1" s="1"/>
  <c r="L23" i="1"/>
  <c r="K23" i="1"/>
  <c r="J23" i="1"/>
  <c r="I24" i="1"/>
  <c r="I23" i="1"/>
  <c r="L22" i="1"/>
  <c r="K22" i="1"/>
  <c r="J22" i="1"/>
  <c r="I22" i="1"/>
  <c r="I25" i="1" s="1"/>
  <c r="I28" i="1" s="1"/>
  <c r="C34" i="1" l="1"/>
  <c r="I34" i="1" s="1"/>
  <c r="I36" i="1" s="1"/>
  <c r="I37" i="1" s="1"/>
  <c r="I68" i="1" s="1"/>
  <c r="K25" i="1"/>
  <c r="K28" i="1" s="1"/>
  <c r="J65" i="1"/>
  <c r="C75" i="1"/>
  <c r="D75" i="1" s="1"/>
  <c r="C76" i="1"/>
  <c r="D76" i="1" s="1"/>
  <c r="I55" i="1"/>
  <c r="L55" i="1"/>
  <c r="L65" i="1"/>
  <c r="B74" i="1"/>
  <c r="L25" i="1"/>
  <c r="L28" i="1" s="1"/>
  <c r="J55" i="1"/>
  <c r="K44" i="1"/>
  <c r="C74" i="1"/>
  <c r="D74" i="1" s="1"/>
  <c r="B75" i="1"/>
  <c r="D34" i="1"/>
  <c r="J34" i="1" s="1"/>
  <c r="J36" i="1" s="1"/>
  <c r="J37" i="1" s="1"/>
  <c r="J68" i="1" s="1"/>
  <c r="E35" i="1"/>
  <c r="K35" i="1" s="1"/>
  <c r="K36" i="1" s="1"/>
  <c r="K37" i="1" s="1"/>
  <c r="K68" i="1" s="1"/>
  <c r="C77" i="1"/>
  <c r="D77" i="1" s="1"/>
  <c r="E37" i="1"/>
  <c r="B76" i="1" s="1"/>
  <c r="B77" i="1"/>
  <c r="B78" i="1"/>
  <c r="F34" i="1"/>
  <c r="L34" i="1" s="1"/>
  <c r="L36" i="1" s="1"/>
  <c r="L37" i="1" s="1"/>
  <c r="L68" i="1" s="1"/>
  <c r="C78" i="1" l="1"/>
  <c r="D78" i="1" s="1"/>
</calcChain>
</file>

<file path=xl/sharedStrings.xml><?xml version="1.0" encoding="utf-8"?>
<sst xmlns="http://schemas.openxmlformats.org/spreadsheetml/2006/main" count="100" uniqueCount="63">
  <si>
    <t>N° CAS</t>
  </si>
  <si>
    <t>Fase 1</t>
  </si>
  <si>
    <t>Fase 2</t>
  </si>
  <si>
    <t>Fase 3</t>
  </si>
  <si>
    <t>Fase 4</t>
  </si>
  <si>
    <t>Q &gt; 50 ml/50 g</t>
  </si>
  <si>
    <t xml:space="preserve"> Q &lt; 1 ml/1 g</t>
  </si>
  <si>
    <t>1 ml/1 g ≤ Q ≤ 50 ml/50 g</t>
  </si>
  <si>
    <t>T&gt; 60°C</t>
  </si>
  <si>
    <t>25°C≤ T≤ 60°C</t>
  </si>
  <si>
    <t>pagina 1/2</t>
  </si>
  <si>
    <t>pagina 2/2</t>
  </si>
  <si>
    <t>Carcinogenic and Mutagenic Risk Assessment Form</t>
  </si>
  <si>
    <t>Department</t>
  </si>
  <si>
    <t>Person in charge of teaching and research activities</t>
  </si>
  <si>
    <t>Room number</t>
  </si>
  <si>
    <t>Laboratory</t>
  </si>
  <si>
    <t>Site</t>
  </si>
  <si>
    <t>Person in charge of the laboratory</t>
  </si>
  <si>
    <t>Product name</t>
  </si>
  <si>
    <t xml:space="preserve">                   Process description</t>
  </si>
  <si>
    <t>Phase 1</t>
  </si>
  <si>
    <t>Phase 2</t>
  </si>
  <si>
    <t>Phase 3</t>
  </si>
  <si>
    <t>Phase 4</t>
  </si>
  <si>
    <t>Write H phrases (es. H350)</t>
  </si>
  <si>
    <r>
      <t xml:space="preserve">Carginogen </t>
    </r>
    <r>
      <rPr>
        <b/>
        <sz val="11"/>
        <color indexed="8"/>
        <rFont val="Calibri"/>
        <family val="2"/>
      </rPr>
      <t>(H350 o H350i)</t>
    </r>
  </si>
  <si>
    <r>
      <t xml:space="preserve">Mutangen </t>
    </r>
    <r>
      <rPr>
        <b/>
        <sz val="11"/>
        <color indexed="8"/>
        <rFont val="Calibri"/>
        <family val="2"/>
      </rPr>
      <t>(H340)</t>
    </r>
  </si>
  <si>
    <t>Date</t>
  </si>
  <si>
    <t>Name</t>
  </si>
  <si>
    <t>Surname</t>
  </si>
  <si>
    <t>Pure substance (if yes, insert an X)</t>
  </si>
  <si>
    <t>or solution at % by weight</t>
  </si>
  <si>
    <t>Physical Properties</t>
  </si>
  <si>
    <t>Gas, vapor, fine powder</t>
  </si>
  <si>
    <t>Grain or pellet</t>
  </si>
  <si>
    <t>Gel, solid</t>
  </si>
  <si>
    <t>LIQUID</t>
  </si>
  <si>
    <t>low volatility</t>
  </si>
  <si>
    <t>medium volatility</t>
  </si>
  <si>
    <t>high volatility</t>
  </si>
  <si>
    <t>Fill in one for each phase. Select an option by entering an X</t>
  </si>
  <si>
    <t xml:space="preserve"> if the product is LIQUID, write boiling point and process temperature value  [°C] (e.g. 50)</t>
  </si>
  <si>
    <t>Boiling point</t>
  </si>
  <si>
    <t>Process temperature</t>
  </si>
  <si>
    <t xml:space="preserve">Fill in one for each phase. Select an option by entering an X </t>
  </si>
  <si>
    <t>Q: used quantity</t>
  </si>
  <si>
    <t>Ambient temperature</t>
  </si>
  <si>
    <t>N° days of use in the year</t>
  </si>
  <si>
    <t>N° minutes of use per day</t>
  </si>
  <si>
    <t>Engineering controls</t>
  </si>
  <si>
    <t>Closed system</t>
  </si>
  <si>
    <t>Fume hood</t>
  </si>
  <si>
    <t>Vacuum table</t>
  </si>
  <si>
    <t>No suction</t>
  </si>
  <si>
    <t>Suction periodically checked? (Write YES/NO)</t>
  </si>
  <si>
    <t xml:space="preserve">Personal Protective Equipment (gloves and goggles are mandatory) (write YES/NO) </t>
  </si>
  <si>
    <t>Exposure Index</t>
  </si>
  <si>
    <t>Visor</t>
  </si>
  <si>
    <t>filter respirator</t>
  </si>
  <si>
    <t>Other (describe)</t>
  </si>
  <si>
    <t xml:space="preserve">Assessment of Potential Exposure </t>
  </si>
  <si>
    <t>Phase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</si>
</sst>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i/>
      <sz val="10"/>
      <name val="Arial"/>
      <family val="2"/>
    </font>
    <font>
      <sz val="9"/>
      <name val="Arial"/>
      <family val="2"/>
    </font>
    <font>
      <b/>
      <sz val="14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Unicode MS"/>
      <family val="2"/>
    </font>
    <font>
      <b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</font>
    <font>
      <b/>
      <i/>
      <sz val="11"/>
      <color theme="9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9" tint="-0.249977111117893"/>
      <name val="Arial"/>
      <family val="2"/>
    </font>
    <font>
      <i/>
      <sz val="10"/>
      <color theme="1"/>
      <name val="Arial Unicode MS"/>
      <family val="2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b/>
      <sz val="11"/>
      <color theme="0"/>
      <name val="Calibri"/>
      <family val="2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i/>
      <sz val="11"/>
      <color rgb="FFFF0000"/>
      <name val="Calibri"/>
      <family val="2"/>
      <scheme val="minor"/>
    </font>
    <font>
      <sz val="9"/>
      <color theme="9" tint="-0.249977111117893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</fills>
  <borders count="7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59">
    <xf numFmtId="0" fontId="0" fillId="0" borderId="0" xfId="0"/>
    <xf numFmtId="0" fontId="0" fillId="0" borderId="0" xfId="0" applyFill="1"/>
    <xf numFmtId="0" fontId="0" fillId="0" borderId="1" xfId="0" applyBorder="1" applyAlignment="1">
      <alignment horizontal="center"/>
    </xf>
    <xf numFmtId="0" fontId="0" fillId="0" borderId="2" xfId="0" applyFill="1" applyBorder="1" applyAlignment="1"/>
    <xf numFmtId="0" fontId="2" fillId="2" borderId="0" xfId="1" applyFill="1" applyAlignment="1"/>
    <xf numFmtId="0" fontId="3" fillId="2" borderId="0" xfId="1" applyFont="1" applyFill="1" applyAlignment="1"/>
    <xf numFmtId="0" fontId="0" fillId="3" borderId="3" xfId="0" applyFill="1" applyBorder="1" applyAlignment="1" applyProtection="1">
      <alignment horizontal="center"/>
      <protection locked="0"/>
    </xf>
    <xf numFmtId="0" fontId="12" fillId="0" borderId="0" xfId="0" applyFont="1" applyAlignment="1">
      <alignment vertical="center"/>
    </xf>
    <xf numFmtId="0" fontId="13" fillId="0" borderId="0" xfId="0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2" fillId="0" borderId="0" xfId="1" applyBorder="1" applyAlignment="1"/>
    <xf numFmtId="0" fontId="2" fillId="0" borderId="6" xfId="1" applyBorder="1" applyAlignment="1"/>
    <xf numFmtId="0" fontId="0" fillId="0" borderId="7" xfId="0" applyBorder="1" applyAlignment="1">
      <alignment horizontal="center"/>
    </xf>
    <xf numFmtId="0" fontId="2" fillId="2" borderId="6" xfId="1" applyFill="1" applyBorder="1" applyAlignment="1"/>
    <xf numFmtId="0" fontId="3" fillId="2" borderId="6" xfId="1" applyFont="1" applyFill="1" applyBorder="1" applyAlignment="1"/>
    <xf numFmtId="0" fontId="2" fillId="0" borderId="0" xfId="1" applyFill="1" applyBorder="1" applyAlignment="1"/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2" fontId="4" fillId="2" borderId="7" xfId="0" applyNumberFormat="1" applyFont="1" applyFill="1" applyBorder="1"/>
    <xf numFmtId="0" fontId="13" fillId="0" borderId="6" xfId="0" applyFont="1" applyFill="1" applyBorder="1" applyAlignment="1">
      <alignment horizontal="center"/>
    </xf>
    <xf numFmtId="2" fontId="0" fillId="0" borderId="0" xfId="0" applyNumberFormat="1" applyBorder="1"/>
    <xf numFmtId="2" fontId="0" fillId="0" borderId="6" xfId="0" applyNumberFormat="1" applyBorder="1"/>
    <xf numFmtId="0" fontId="0" fillId="0" borderId="9" xfId="0" applyBorder="1"/>
    <xf numFmtId="0" fontId="2" fillId="0" borderId="9" xfId="1" applyBorder="1" applyAlignment="1"/>
    <xf numFmtId="0" fontId="0" fillId="0" borderId="9" xfId="0" applyFill="1" applyBorder="1"/>
    <xf numFmtId="0" fontId="13" fillId="0" borderId="0" xfId="0" applyFont="1" applyBorder="1" applyAlignment="1" applyProtection="1">
      <alignment horizontal="center"/>
      <protection hidden="1"/>
    </xf>
    <xf numFmtId="0" fontId="0" fillId="0" borderId="6" xfId="0" applyBorder="1" applyAlignment="1">
      <alignment horizontal="center"/>
    </xf>
    <xf numFmtId="0" fontId="11" fillId="0" borderId="10" xfId="0" applyFont="1" applyBorder="1" applyAlignment="1" applyProtection="1">
      <protection hidden="1"/>
    </xf>
    <xf numFmtId="0" fontId="0" fillId="0" borderId="0" xfId="0" applyAlignment="1">
      <alignment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0" borderId="2" xfId="0" applyBorder="1" applyAlignment="1"/>
    <xf numFmtId="0" fontId="14" fillId="0" borderId="4" xfId="0" applyFont="1" applyBorder="1" applyAlignment="1"/>
    <xf numFmtId="0" fontId="2" fillId="0" borderId="14" xfId="1" applyBorder="1" applyAlignment="1"/>
    <xf numFmtId="0" fontId="0" fillId="0" borderId="15" xfId="0" applyFill="1" applyBorder="1" applyAlignment="1">
      <alignment horizontal="left"/>
    </xf>
    <xf numFmtId="0" fontId="0" fillId="0" borderId="12" xfId="0" applyFill="1" applyBorder="1" applyAlignment="1">
      <alignment horizontal="center"/>
    </xf>
    <xf numFmtId="0" fontId="15" fillId="0" borderId="16" xfId="0" applyFont="1" applyBorder="1" applyAlignment="1" applyProtection="1">
      <protection hidden="1"/>
    </xf>
    <xf numFmtId="0" fontId="13" fillId="0" borderId="0" xfId="0" applyFont="1" applyBorder="1" applyAlignment="1" applyProtection="1">
      <alignment horizontal="left"/>
      <protection hidden="1"/>
    </xf>
    <xf numFmtId="0" fontId="13" fillId="0" borderId="0" xfId="0" applyFont="1" applyBorder="1" applyAlignment="1" applyProtection="1">
      <protection hidden="1"/>
    </xf>
    <xf numFmtId="0" fontId="0" fillId="0" borderId="17" xfId="0" applyFill="1" applyBorder="1" applyAlignment="1">
      <alignment horizontal="left"/>
    </xf>
    <xf numFmtId="0" fontId="2" fillId="0" borderId="18" xfId="1" applyBorder="1" applyAlignment="1"/>
    <xf numFmtId="0" fontId="16" fillId="0" borderId="1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7" fillId="0" borderId="20" xfId="1" applyFont="1" applyBorder="1" applyAlignment="1"/>
    <xf numFmtId="0" fontId="0" fillId="0" borderId="21" xfId="0" applyBorder="1" applyAlignment="1">
      <alignment horizontal="center"/>
    </xf>
    <xf numFmtId="0" fontId="2" fillId="0" borderId="21" xfId="1" applyBorder="1" applyAlignment="1"/>
    <xf numFmtId="0" fontId="0" fillId="3" borderId="22" xfId="0" applyFill="1" applyBorder="1" applyAlignment="1" applyProtection="1">
      <alignment horizontal="center"/>
      <protection locked="0"/>
    </xf>
    <xf numFmtId="0" fontId="0" fillId="0" borderId="23" xfId="0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0" fillId="0" borderId="1" xfId="0" applyFill="1" applyBorder="1" applyAlignment="1"/>
    <xf numFmtId="0" fontId="0" fillId="0" borderId="7" xfId="0" applyFill="1" applyBorder="1" applyAlignment="1"/>
    <xf numFmtId="0" fontId="0" fillId="0" borderId="21" xfId="0" applyFont="1" applyBorder="1" applyAlignment="1"/>
    <xf numFmtId="0" fontId="0" fillId="0" borderId="0" xfId="0" applyFont="1" applyBorder="1"/>
    <xf numFmtId="0" fontId="0" fillId="0" borderId="6" xfId="0" applyFont="1" applyBorder="1"/>
    <xf numFmtId="0" fontId="0" fillId="0" borderId="17" xfId="0" applyFont="1" applyFill="1" applyBorder="1" applyAlignment="1">
      <alignment horizontal="center"/>
    </xf>
    <xf numFmtId="0" fontId="0" fillId="3" borderId="21" xfId="0" applyFill="1" applyBorder="1" applyAlignment="1" applyProtection="1">
      <protection locked="0"/>
    </xf>
    <xf numFmtId="0" fontId="0" fillId="3" borderId="24" xfId="0" applyFill="1" applyBorder="1" applyAlignment="1" applyProtection="1">
      <protection locked="0"/>
    </xf>
    <xf numFmtId="0" fontId="16" fillId="0" borderId="25" xfId="0" applyFont="1" applyBorder="1" applyAlignment="1">
      <alignment horizontal="center"/>
    </xf>
    <xf numFmtId="0" fontId="7" fillId="0" borderId="26" xfId="1" applyFont="1" applyBorder="1" applyAlignment="1"/>
    <xf numFmtId="0" fontId="0" fillId="3" borderId="27" xfId="0" applyFill="1" applyBorder="1" applyAlignment="1" applyProtection="1">
      <alignment horizontal="center"/>
      <protection locked="0"/>
    </xf>
    <xf numFmtId="0" fontId="0" fillId="0" borderId="17" xfId="0" applyFill="1" applyBorder="1" applyAlignment="1">
      <alignment horizontal="center" wrapText="1"/>
    </xf>
    <xf numFmtId="0" fontId="0" fillId="0" borderId="2" xfId="0" applyFill="1" applyBorder="1" applyAlignment="1">
      <alignment horizontal="center"/>
    </xf>
    <xf numFmtId="0" fontId="2" fillId="0" borderId="28" xfId="1" applyBorder="1" applyAlignment="1"/>
    <xf numFmtId="0" fontId="2" fillId="0" borderId="29" xfId="1" applyBorder="1" applyAlignment="1"/>
    <xf numFmtId="0" fontId="0" fillId="0" borderId="0" xfId="0" applyAlignment="1"/>
    <xf numFmtId="0" fontId="0" fillId="3" borderId="30" xfId="0" applyFill="1" applyBorder="1" applyAlignment="1" applyProtection="1">
      <alignment horizontal="center"/>
      <protection locked="0"/>
    </xf>
    <xf numFmtId="0" fontId="0" fillId="0" borderId="15" xfId="0" applyFill="1" applyBorder="1" applyAlignment="1">
      <alignment horizontal="left" wrapText="1"/>
    </xf>
    <xf numFmtId="0" fontId="2" fillId="0" borderId="28" xfId="1" applyFill="1" applyBorder="1" applyAlignment="1"/>
    <xf numFmtId="0" fontId="0" fillId="0" borderId="16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17" fillId="0" borderId="31" xfId="1" applyFont="1" applyBorder="1" applyAlignment="1"/>
    <xf numFmtId="0" fontId="0" fillId="0" borderId="0" xfId="0" applyBorder="1" applyAlignment="1">
      <alignment vertical="center"/>
    </xf>
    <xf numFmtId="0" fontId="18" fillId="0" borderId="0" xfId="0" applyFont="1" applyBorder="1" applyAlignment="1">
      <alignment vertical="center"/>
    </xf>
    <xf numFmtId="0" fontId="0" fillId="3" borderId="24" xfId="0" applyFill="1" applyBorder="1" applyAlignment="1" applyProtection="1">
      <alignment horizontal="center"/>
      <protection locked="0"/>
    </xf>
    <xf numFmtId="0" fontId="0" fillId="3" borderId="32" xfId="0" applyFill="1" applyBorder="1" applyAlignment="1" applyProtection="1">
      <alignment horizontal="center"/>
      <protection locked="0"/>
    </xf>
    <xf numFmtId="0" fontId="17" fillId="0" borderId="31" xfId="1" applyFont="1" applyBorder="1" applyAlignment="1"/>
    <xf numFmtId="0" fontId="19" fillId="0" borderId="0" xfId="0" applyFont="1" applyBorder="1" applyAlignment="1" applyProtection="1">
      <alignment horizontal="left"/>
      <protection hidden="1"/>
    </xf>
    <xf numFmtId="0" fontId="1" fillId="4" borderId="33" xfId="0" applyFont="1" applyFill="1" applyBorder="1" applyAlignment="1">
      <alignment horizontal="center"/>
    </xf>
    <xf numFmtId="0" fontId="20" fillId="0" borderId="0" xfId="0" applyFont="1" applyBorder="1" applyAlignment="1" applyProtection="1">
      <protection hidden="1"/>
    </xf>
    <xf numFmtId="0" fontId="19" fillId="0" borderId="0" xfId="0" applyFont="1" applyBorder="1" applyAlignment="1" applyProtection="1">
      <protection hidden="1"/>
    </xf>
    <xf numFmtId="0" fontId="21" fillId="0" borderId="28" xfId="0" applyFont="1" applyBorder="1" applyAlignment="1" applyProtection="1">
      <protection hidden="1"/>
    </xf>
    <xf numFmtId="0" fontId="1" fillId="0" borderId="33" xfId="0" applyFont="1" applyBorder="1" applyAlignment="1"/>
    <xf numFmtId="0" fontId="1" fillId="0" borderId="34" xfId="0" applyFont="1" applyBorder="1" applyAlignment="1"/>
    <xf numFmtId="0" fontId="0" fillId="0" borderId="35" xfId="0" applyFont="1" applyBorder="1" applyAlignment="1"/>
    <xf numFmtId="0" fontId="0" fillId="0" borderId="36" xfId="0" applyFont="1" applyBorder="1" applyAlignment="1"/>
    <xf numFmtId="0" fontId="1" fillId="0" borderId="37" xfId="0" applyFont="1" applyBorder="1" applyAlignment="1"/>
    <xf numFmtId="0" fontId="1" fillId="0" borderId="38" xfId="0" applyFont="1" applyBorder="1" applyAlignment="1"/>
    <xf numFmtId="0" fontId="2" fillId="0" borderId="39" xfId="1" applyFont="1" applyBorder="1" applyAlignment="1">
      <alignment wrapText="1"/>
    </xf>
    <xf numFmtId="0" fontId="0" fillId="0" borderId="40" xfId="0" applyBorder="1" applyAlignment="1"/>
    <xf numFmtId="0" fontId="2" fillId="0" borderId="41" xfId="1" applyBorder="1" applyAlignment="1"/>
    <xf numFmtId="0" fontId="0" fillId="0" borderId="42" xfId="0" applyFill="1" applyBorder="1" applyAlignment="1"/>
    <xf numFmtId="0" fontId="11" fillId="0" borderId="0" xfId="0" applyFont="1" applyBorder="1" applyAlignment="1" applyProtection="1">
      <protection hidden="1"/>
    </xf>
    <xf numFmtId="0" fontId="22" fillId="0" borderId="16" xfId="0" applyFont="1" applyFill="1" applyBorder="1" applyAlignment="1" applyProtection="1">
      <protection hidden="1"/>
    </xf>
    <xf numFmtId="0" fontId="19" fillId="0" borderId="0" xfId="0" applyFont="1" applyFill="1" applyBorder="1" applyAlignment="1" applyProtection="1">
      <alignment horizontal="left"/>
      <protection hidden="1"/>
    </xf>
    <xf numFmtId="0" fontId="1" fillId="4" borderId="34" xfId="0" applyFont="1" applyFill="1" applyBorder="1" applyAlignment="1">
      <alignment horizontal="center"/>
    </xf>
    <xf numFmtId="0" fontId="0" fillId="0" borderId="43" xfId="0" applyFill="1" applyBorder="1" applyAlignment="1">
      <alignment horizontal="left"/>
    </xf>
    <xf numFmtId="0" fontId="0" fillId="0" borderId="4" xfId="0" applyBorder="1" applyAlignment="1"/>
    <xf numFmtId="0" fontId="0" fillId="3" borderId="44" xfId="0" applyFill="1" applyBorder="1" applyAlignment="1" applyProtection="1">
      <alignment horizontal="center"/>
      <protection locked="0"/>
    </xf>
    <xf numFmtId="0" fontId="0" fillId="3" borderId="45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0" borderId="46" xfId="0" applyFill="1" applyBorder="1" applyAlignment="1">
      <alignment horizontal="center"/>
    </xf>
    <xf numFmtId="0" fontId="15" fillId="0" borderId="0" xfId="0" applyFont="1" applyBorder="1" applyAlignment="1" applyProtection="1">
      <protection hidden="1"/>
    </xf>
    <xf numFmtId="0" fontId="5" fillId="0" borderId="0" xfId="0" applyFont="1" applyBorder="1" applyProtection="1">
      <protection hidden="1"/>
    </xf>
    <xf numFmtId="0" fontId="5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16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7" xfId="0" applyBorder="1" applyAlignment="1">
      <alignment horizontal="center"/>
    </xf>
    <xf numFmtId="0" fontId="23" fillId="0" borderId="41" xfId="0" applyFont="1" applyBorder="1" applyAlignment="1" applyProtection="1">
      <alignment vertical="center"/>
      <protection hidden="1"/>
    </xf>
    <xf numFmtId="0" fontId="3" fillId="0" borderId="0" xfId="1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24" xfId="0" applyFill="1" applyBorder="1" applyAlignment="1">
      <alignment vertical="center"/>
    </xf>
    <xf numFmtId="0" fontId="0" fillId="0" borderId="24" xfId="0" applyBorder="1" applyAlignment="1">
      <alignment horizontal="center"/>
    </xf>
    <xf numFmtId="0" fontId="18" fillId="6" borderId="24" xfId="0" applyFont="1" applyFill="1" applyBorder="1" applyAlignment="1">
      <alignment vertical="center"/>
    </xf>
    <xf numFmtId="0" fontId="24" fillId="6" borderId="24" xfId="0" applyFont="1" applyFill="1" applyBorder="1" applyAlignment="1" applyProtection="1">
      <protection locked="0"/>
    </xf>
    <xf numFmtId="0" fontId="6" fillId="6" borderId="24" xfId="1" applyFont="1" applyFill="1" applyBorder="1" applyAlignment="1"/>
    <xf numFmtId="0" fontId="0" fillId="6" borderId="11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6" borderId="12" xfId="0" applyFill="1" applyBorder="1" applyAlignment="1" applyProtection="1">
      <alignment horizontal="center"/>
      <protection locked="0"/>
    </xf>
    <xf numFmtId="0" fontId="0" fillId="6" borderId="23" xfId="0" applyFill="1" applyBorder="1" applyAlignment="1" applyProtection="1">
      <alignment horizontal="center"/>
      <protection locked="0"/>
    </xf>
    <xf numFmtId="0" fontId="0" fillId="6" borderId="24" xfId="0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15" fillId="0" borderId="16" xfId="0" applyFont="1" applyFill="1" applyBorder="1" applyAlignment="1" applyProtection="1">
      <protection hidden="1"/>
    </xf>
    <xf numFmtId="0" fontId="13" fillId="0" borderId="0" xfId="0" applyFont="1" applyFill="1" applyBorder="1" applyAlignment="1" applyProtection="1">
      <alignment horizontal="left"/>
      <protection hidden="1"/>
    </xf>
    <xf numFmtId="0" fontId="13" fillId="0" borderId="24" xfId="0" applyFont="1" applyFill="1" applyBorder="1" applyAlignment="1" applyProtection="1">
      <protection hidden="1"/>
    </xf>
    <xf numFmtId="0" fontId="13" fillId="0" borderId="24" xfId="0" applyFont="1" applyFill="1" applyBorder="1" applyAlignment="1" applyProtection="1">
      <alignment horizontal="center" vertical="center"/>
      <protection hidden="1"/>
    </xf>
    <xf numFmtId="2" fontId="25" fillId="0" borderId="41" xfId="0" applyNumberFormat="1" applyFont="1" applyBorder="1" applyAlignment="1" applyProtection="1">
      <alignment horizontal="center" vertical="center"/>
      <protection hidden="1"/>
    </xf>
    <xf numFmtId="2" fontId="26" fillId="0" borderId="0" xfId="0" applyNumberFormat="1" applyFont="1" applyFill="1" applyBorder="1" applyAlignment="1" applyProtection="1">
      <alignment horizontal="center" vertical="center"/>
      <protection hidden="1"/>
    </xf>
    <xf numFmtId="0" fontId="27" fillId="0" borderId="42" xfId="0" applyFont="1" applyFill="1" applyBorder="1" applyAlignment="1"/>
    <xf numFmtId="0" fontId="27" fillId="0" borderId="1" xfId="0" applyFont="1" applyFill="1" applyBorder="1" applyAlignment="1"/>
    <xf numFmtId="0" fontId="17" fillId="0" borderId="17" xfId="1" applyFont="1" applyBorder="1" applyAlignment="1"/>
    <xf numFmtId="0" fontId="0" fillId="0" borderId="1" xfId="0" applyFill="1" applyBorder="1" applyAlignment="1" applyProtection="1">
      <alignment horizontal="center"/>
      <protection locked="0"/>
    </xf>
    <xf numFmtId="0" fontId="0" fillId="6" borderId="23" xfId="0" applyFill="1" applyBorder="1" applyAlignment="1">
      <alignment horizontal="center"/>
    </xf>
    <xf numFmtId="0" fontId="17" fillId="0" borderId="15" xfId="1" applyFont="1" applyBorder="1" applyAlignment="1">
      <alignment horizontal="left"/>
    </xf>
    <xf numFmtId="0" fontId="0" fillId="3" borderId="55" xfId="0" applyFont="1" applyFill="1" applyBorder="1" applyAlignment="1" applyProtection="1">
      <alignment horizontal="center"/>
      <protection locked="0"/>
    </xf>
    <xf numFmtId="0" fontId="0" fillId="3" borderId="4" xfId="0" applyFont="1" applyFill="1" applyBorder="1" applyAlignment="1" applyProtection="1">
      <alignment horizontal="center"/>
      <protection locked="0"/>
    </xf>
    <xf numFmtId="0" fontId="0" fillId="3" borderId="5" xfId="0" applyFont="1" applyFill="1" applyBorder="1" applyAlignment="1" applyProtection="1">
      <alignment horizontal="center"/>
      <protection locked="0"/>
    </xf>
    <xf numFmtId="0" fontId="0" fillId="3" borderId="21" xfId="0" applyFill="1" applyBorder="1" applyAlignment="1" applyProtection="1">
      <alignment horizontal="center"/>
      <protection locked="0"/>
    </xf>
    <xf numFmtId="0" fontId="0" fillId="3" borderId="56" xfId="0" applyFill="1" applyBorder="1" applyAlignment="1" applyProtection="1">
      <alignment horizontal="center"/>
      <protection locked="0"/>
    </xf>
    <xf numFmtId="0" fontId="0" fillId="3" borderId="48" xfId="0" applyFill="1" applyBorder="1" applyAlignment="1" applyProtection="1">
      <alignment horizontal="center"/>
      <protection locked="0"/>
    </xf>
    <xf numFmtId="0" fontId="0" fillId="3" borderId="57" xfId="0" applyFill="1" applyBorder="1" applyAlignment="1" applyProtection="1">
      <alignment horizontal="center"/>
      <protection locked="0"/>
    </xf>
    <xf numFmtId="0" fontId="1" fillId="4" borderId="58" xfId="0" applyFont="1" applyFill="1" applyBorder="1" applyAlignment="1">
      <alignment horizontal="center"/>
    </xf>
    <xf numFmtId="0" fontId="1" fillId="4" borderId="59" xfId="0" applyFont="1" applyFill="1" applyBorder="1" applyAlignment="1">
      <alignment horizontal="center"/>
    </xf>
    <xf numFmtId="0" fontId="0" fillId="3" borderId="24" xfId="0" applyFill="1" applyBorder="1" applyAlignment="1" applyProtection="1">
      <alignment horizontal="center"/>
      <protection locked="0"/>
    </xf>
    <xf numFmtId="0" fontId="0" fillId="3" borderId="70" xfId="0" applyFill="1" applyBorder="1" applyAlignment="1" applyProtection="1">
      <alignment horizontal="center"/>
      <protection locked="0"/>
    </xf>
    <xf numFmtId="0" fontId="8" fillId="0" borderId="48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1" fillId="0" borderId="5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1" fillId="0" borderId="59" xfId="0" applyFont="1" applyBorder="1" applyAlignment="1">
      <alignment horizontal="left"/>
    </xf>
    <xf numFmtId="0" fontId="17" fillId="0" borderId="15" xfId="1" applyFont="1" applyBorder="1" applyAlignment="1">
      <alignment horizontal="left"/>
    </xf>
    <xf numFmtId="0" fontId="17" fillId="0" borderId="2" xfId="1" applyFont="1" applyBorder="1" applyAlignment="1">
      <alignment horizontal="left"/>
    </xf>
    <xf numFmtId="0" fontId="17" fillId="0" borderId="60" xfId="1" applyFont="1" applyBorder="1" applyAlignment="1">
      <alignment horizontal="left"/>
    </xf>
    <xf numFmtId="0" fontId="0" fillId="3" borderId="61" xfId="0" applyFont="1" applyFill="1" applyBorder="1" applyAlignment="1" applyProtection="1">
      <alignment horizontal="center"/>
      <protection locked="0"/>
    </xf>
    <xf numFmtId="0" fontId="0" fillId="3" borderId="55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49" xfId="0" applyFont="1" applyFill="1" applyBorder="1" applyAlignment="1" applyProtection="1">
      <alignment horizontal="center"/>
      <protection locked="0"/>
    </xf>
    <xf numFmtId="0" fontId="0" fillId="3" borderId="46" xfId="0" applyFont="1" applyFill="1" applyBorder="1" applyAlignment="1" applyProtection="1">
      <alignment horizontal="center"/>
      <protection locked="0"/>
    </xf>
    <xf numFmtId="0" fontId="0" fillId="3" borderId="4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2" fillId="3" borderId="31" xfId="1" applyFont="1" applyFill="1" applyBorder="1" applyAlignment="1" applyProtection="1">
      <protection locked="0"/>
    </xf>
    <xf numFmtId="0" fontId="2" fillId="3" borderId="39" xfId="1" applyFont="1" applyFill="1" applyBorder="1" applyAlignment="1" applyProtection="1">
      <protection locked="0"/>
    </xf>
    <xf numFmtId="0" fontId="2" fillId="3" borderId="64" xfId="1" applyFont="1" applyFill="1" applyBorder="1" applyAlignment="1" applyProtection="1">
      <protection locked="0"/>
    </xf>
    <xf numFmtId="0" fontId="0" fillId="3" borderId="36" xfId="0" applyFill="1" applyBorder="1" applyAlignment="1" applyProtection="1">
      <alignment horizontal="center"/>
      <protection locked="0"/>
    </xf>
    <xf numFmtId="0" fontId="0" fillId="3" borderId="38" xfId="0" applyFill="1" applyBorder="1" applyAlignment="1" applyProtection="1">
      <alignment horizontal="center"/>
      <protection locked="0"/>
    </xf>
    <xf numFmtId="0" fontId="0" fillId="3" borderId="62" xfId="0" applyFill="1" applyBorder="1" applyAlignment="1" applyProtection="1">
      <alignment horizontal="center"/>
      <protection locked="0"/>
    </xf>
    <xf numFmtId="0" fontId="0" fillId="3" borderId="32" xfId="0" applyFill="1" applyBorder="1" applyAlignment="1" applyProtection="1">
      <alignment horizontal="center"/>
      <protection locked="0"/>
    </xf>
    <xf numFmtId="0" fontId="0" fillId="3" borderId="63" xfId="0" applyFill="1" applyBorder="1" applyAlignment="1" applyProtection="1">
      <alignment horizontal="center"/>
      <protection locked="0"/>
    </xf>
    <xf numFmtId="0" fontId="0" fillId="3" borderId="38" xfId="0" applyFont="1" applyFill="1" applyBorder="1" applyAlignment="1" applyProtection="1">
      <protection locked="0"/>
    </xf>
    <xf numFmtId="0" fontId="0" fillId="3" borderId="36" xfId="0" applyFont="1" applyFill="1" applyBorder="1" applyAlignment="1" applyProtection="1">
      <protection locked="0"/>
    </xf>
    <xf numFmtId="0" fontId="1" fillId="0" borderId="40" xfId="0" applyFont="1" applyBorder="1" applyAlignment="1"/>
    <xf numFmtId="0" fontId="0" fillId="0" borderId="21" xfId="0" applyFont="1" applyBorder="1" applyAlignment="1"/>
    <xf numFmtId="0" fontId="0" fillId="0" borderId="65" xfId="0" applyFill="1" applyBorder="1" applyAlignment="1">
      <alignment horizontal="left"/>
    </xf>
    <xf numFmtId="0" fontId="0" fillId="0" borderId="50" xfId="0" applyFill="1" applyBorder="1" applyAlignment="1">
      <alignment horizontal="left"/>
    </xf>
    <xf numFmtId="0" fontId="0" fillId="0" borderId="66" xfId="0" applyFill="1" applyBorder="1" applyAlignment="1">
      <alignment horizontal="left"/>
    </xf>
    <xf numFmtId="0" fontId="0" fillId="0" borderId="42" xfId="0" applyFill="1" applyBorder="1" applyAlignment="1">
      <alignment horizontal="left" wrapText="1"/>
    </xf>
    <xf numFmtId="0" fontId="0" fillId="0" borderId="1" xfId="0" applyBorder="1" applyAlignment="1"/>
    <xf numFmtId="0" fontId="0" fillId="3" borderId="49" xfId="0" applyFill="1" applyBorder="1" applyAlignment="1" applyProtection="1">
      <alignment horizontal="center"/>
      <protection locked="0"/>
    </xf>
    <xf numFmtId="0" fontId="0" fillId="3" borderId="50" xfId="0" applyFill="1" applyBorder="1" applyAlignment="1" applyProtection="1">
      <alignment horizontal="center"/>
      <protection locked="0"/>
    </xf>
    <xf numFmtId="0" fontId="0" fillId="3" borderId="52" xfId="0" applyFont="1" applyFill="1" applyBorder="1" applyAlignment="1" applyProtection="1">
      <alignment horizontal="center"/>
      <protection locked="0"/>
    </xf>
    <xf numFmtId="0" fontId="0" fillId="3" borderId="53" xfId="0" applyFont="1" applyFill="1" applyBorder="1" applyAlignment="1" applyProtection="1">
      <alignment horizontal="center"/>
      <protection locked="0"/>
    </xf>
    <xf numFmtId="0" fontId="0" fillId="3" borderId="54" xfId="0" applyFont="1" applyFill="1" applyBorder="1" applyAlignment="1" applyProtection="1">
      <alignment horizontal="center"/>
      <protection locked="0"/>
    </xf>
    <xf numFmtId="0" fontId="24" fillId="0" borderId="47" xfId="0" applyFont="1" applyFill="1" applyBorder="1" applyAlignment="1">
      <alignment horizontal="left" wrapText="1"/>
    </xf>
    <xf numFmtId="0" fontId="24" fillId="0" borderId="41" xfId="0" applyFont="1" applyFill="1" applyBorder="1" applyAlignment="1">
      <alignment horizontal="left" wrapText="1"/>
    </xf>
    <xf numFmtId="0" fontId="24" fillId="0" borderId="67" xfId="0" applyFont="1" applyFill="1" applyBorder="1" applyAlignment="1">
      <alignment horizontal="left" wrapText="1"/>
    </xf>
    <xf numFmtId="0" fontId="10" fillId="0" borderId="24" xfId="0" applyFont="1" applyBorder="1" applyAlignment="1">
      <alignment horizontal="left" vertical="center"/>
    </xf>
    <xf numFmtId="0" fontId="0" fillId="3" borderId="46" xfId="0" applyFill="1" applyBorder="1" applyAlignment="1" applyProtection="1">
      <alignment horizontal="center"/>
      <protection locked="0"/>
    </xf>
    <xf numFmtId="0" fontId="4" fillId="0" borderId="15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0" fillId="0" borderId="48" xfId="0" applyFill="1" applyBorder="1" applyAlignment="1">
      <alignment horizontal="left" wrapText="1"/>
    </xf>
    <xf numFmtId="0" fontId="13" fillId="0" borderId="68" xfId="0" applyFont="1" applyFill="1" applyBorder="1" applyAlignment="1" applyProtection="1">
      <alignment horizontal="center" vertical="center"/>
      <protection hidden="1"/>
    </xf>
    <xf numFmtId="0" fontId="13" fillId="0" borderId="53" xfId="0" applyFont="1" applyFill="1" applyBorder="1" applyAlignment="1" applyProtection="1">
      <alignment horizontal="center" vertical="center"/>
      <protection hidden="1"/>
    </xf>
    <xf numFmtId="0" fontId="13" fillId="0" borderId="54" xfId="0" applyFont="1" applyFill="1" applyBorder="1" applyAlignment="1" applyProtection="1">
      <alignment horizontal="center" vertical="center"/>
      <protection hidden="1"/>
    </xf>
    <xf numFmtId="0" fontId="0" fillId="3" borderId="34" xfId="0" applyFont="1" applyFill="1" applyBorder="1" applyAlignment="1" applyProtection="1">
      <protection locked="0"/>
    </xf>
    <xf numFmtId="0" fontId="0" fillId="3" borderId="31" xfId="0" applyFont="1" applyFill="1" applyBorder="1" applyAlignment="1" applyProtection="1">
      <protection locked="0"/>
    </xf>
    <xf numFmtId="0" fontId="0" fillId="0" borderId="35" xfId="0" applyFill="1" applyBorder="1" applyAlignment="1">
      <alignment horizontal="left"/>
    </xf>
    <xf numFmtId="0" fontId="0" fillId="0" borderId="36" xfId="0" applyBorder="1" applyAlignment="1"/>
    <xf numFmtId="0" fontId="0" fillId="0" borderId="42" xfId="0" applyFill="1" applyBorder="1" applyAlignment="1">
      <alignment horizontal="left"/>
    </xf>
    <xf numFmtId="0" fontId="4" fillId="0" borderId="58" xfId="0" applyFont="1" applyFill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58" xfId="0" applyFont="1" applyFill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0" fillId="0" borderId="69" xfId="0" applyFill="1" applyBorder="1" applyAlignment="1">
      <alignment horizontal="left"/>
    </xf>
    <xf numFmtId="0" fontId="0" fillId="0" borderId="44" xfId="0" applyFill="1" applyBorder="1" applyAlignment="1">
      <alignment horizontal="left"/>
    </xf>
    <xf numFmtId="0" fontId="0" fillId="0" borderId="51" xfId="0" applyFill="1" applyBorder="1" applyAlignment="1">
      <alignment horizontal="left" wrapText="1"/>
    </xf>
    <xf numFmtId="0" fontId="0" fillId="0" borderId="24" xfId="0" applyBorder="1" applyAlignment="1"/>
    <xf numFmtId="0" fontId="0" fillId="0" borderId="24" xfId="0" applyBorder="1" applyAlignment="1">
      <alignment horizontal="center"/>
    </xf>
    <xf numFmtId="0" fontId="0" fillId="3" borderId="72" xfId="0" applyFill="1" applyBorder="1" applyAlignment="1" applyProtection="1">
      <alignment horizontal="center"/>
      <protection locked="0"/>
    </xf>
    <xf numFmtId="0" fontId="0" fillId="3" borderId="73" xfId="0" applyFill="1" applyBorder="1" applyAlignment="1" applyProtection="1">
      <alignment horizontal="center"/>
      <protection locked="0"/>
    </xf>
    <xf numFmtId="0" fontId="1" fillId="0" borderId="16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9" fillId="0" borderId="0" xfId="0" applyFont="1" applyFill="1" applyBorder="1" applyAlignment="1" applyProtection="1">
      <alignment horizontal="center" vertical="center"/>
      <protection hidden="1"/>
    </xf>
    <xf numFmtId="0" fontId="9" fillId="0" borderId="28" xfId="0" applyFont="1" applyFill="1" applyBorder="1" applyAlignment="1" applyProtection="1">
      <alignment horizontal="center" vertical="center"/>
      <protection hidden="1"/>
    </xf>
    <xf numFmtId="0" fontId="0" fillId="0" borderId="65" xfId="0" applyFill="1" applyBorder="1" applyAlignment="1">
      <alignment horizontal="left" wrapText="1"/>
    </xf>
    <xf numFmtId="0" fontId="0" fillId="0" borderId="50" xfId="0" applyBorder="1" applyAlignment="1"/>
    <xf numFmtId="0" fontId="4" fillId="0" borderId="68" xfId="0" applyFont="1" applyFill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0" fillId="0" borderId="43" xfId="0" applyFill="1" applyBorder="1" applyAlignment="1">
      <alignment horizontal="left" wrapText="1"/>
    </xf>
    <xf numFmtId="0" fontId="0" fillId="0" borderId="4" xfId="0" applyBorder="1" applyAlignment="1"/>
    <xf numFmtId="0" fontId="17" fillId="0" borderId="31" xfId="1" applyFont="1" applyBorder="1" applyAlignment="1"/>
    <xf numFmtId="0" fontId="28" fillId="0" borderId="39" xfId="0" applyFont="1" applyBorder="1" applyAlignment="1"/>
    <xf numFmtId="0" fontId="28" fillId="0" borderId="59" xfId="0" applyFont="1" applyBorder="1" applyAlignment="1"/>
    <xf numFmtId="0" fontId="4" fillId="0" borderId="69" xfId="0" applyFont="1" applyFill="1" applyBorder="1" applyAlignment="1">
      <alignment horizontal="center"/>
    </xf>
    <xf numFmtId="0" fontId="4" fillId="0" borderId="74" xfId="0" applyFont="1" applyBorder="1" applyAlignment="1">
      <alignment horizontal="center"/>
    </xf>
    <xf numFmtId="0" fontId="4" fillId="0" borderId="58" xfId="0" applyFont="1" applyFill="1" applyBorder="1" applyAlignment="1">
      <alignment horizontal="center" wrapText="1"/>
    </xf>
    <xf numFmtId="0" fontId="0" fillId="0" borderId="39" xfId="0" applyBorder="1" applyAlignment="1">
      <alignment horizontal="center"/>
    </xf>
    <xf numFmtId="0" fontId="4" fillId="0" borderId="69" xfId="0" applyFont="1" applyFill="1" applyBorder="1" applyAlignment="1"/>
    <xf numFmtId="0" fontId="4" fillId="0" borderId="75" xfId="0" applyFont="1" applyBorder="1" applyAlignment="1"/>
    <xf numFmtId="0" fontId="4" fillId="0" borderId="73" xfId="0" applyFont="1" applyBorder="1" applyAlignment="1"/>
    <xf numFmtId="0" fontId="0" fillId="0" borderId="16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6" xfId="0" applyFill="1" applyBorder="1" applyAlignment="1">
      <alignment horizontal="left" wrapText="1"/>
    </xf>
    <xf numFmtId="0" fontId="0" fillId="3" borderId="71" xfId="0" applyFill="1" applyBorder="1" applyAlignment="1" applyProtection="1">
      <alignment horizontal="center"/>
      <protection locked="0"/>
    </xf>
    <xf numFmtId="0" fontId="13" fillId="0" borderId="48" xfId="0" applyFont="1" applyFill="1" applyBorder="1" applyAlignment="1" applyProtection="1">
      <alignment horizontal="center"/>
      <protection hidden="1"/>
    </xf>
    <xf numFmtId="0" fontId="13" fillId="0" borderId="7" xfId="0" applyFont="1" applyFill="1" applyBorder="1" applyAlignment="1" applyProtection="1">
      <alignment horizontal="center"/>
      <protection hidden="1"/>
    </xf>
    <xf numFmtId="0" fontId="0" fillId="3" borderId="31" xfId="0" applyFont="1" applyFill="1" applyBorder="1" applyAlignment="1" applyProtection="1">
      <alignment horizontal="center"/>
      <protection locked="0"/>
    </xf>
    <xf numFmtId="0" fontId="0" fillId="3" borderId="64" xfId="0" applyFont="1" applyFill="1" applyBorder="1" applyAlignment="1" applyProtection="1">
      <alignment horizontal="center"/>
      <protection locked="0"/>
    </xf>
    <xf numFmtId="0" fontId="0" fillId="3" borderId="39" xfId="0" applyFont="1" applyFill="1" applyBorder="1" applyAlignment="1" applyProtection="1">
      <alignment horizontal="center"/>
      <protection locked="0"/>
    </xf>
    <xf numFmtId="0" fontId="0" fillId="3" borderId="59" xfId="0" applyFont="1" applyFill="1" applyBorder="1" applyAlignment="1" applyProtection="1">
      <alignment horizontal="center"/>
      <protection locked="0"/>
    </xf>
    <xf numFmtId="0" fontId="0" fillId="0" borderId="55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29" fillId="0" borderId="33" xfId="1" applyFont="1" applyBorder="1" applyAlignment="1"/>
  </cellXfs>
  <cellStyles count="2">
    <cellStyle name="Normale" xfId="0" builtinId="0"/>
    <cellStyle name="Normale_Foglio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AJ1039"/>
  <sheetViews>
    <sheetView tabSelected="1" zoomScale="80" zoomScaleNormal="80" workbookViewId="0">
      <selection activeCell="B2" sqref="B2:G2"/>
    </sheetView>
  </sheetViews>
  <sheetFormatPr defaultRowHeight="15" x14ac:dyDescent="0.25"/>
  <cols>
    <col min="1" max="1" width="36.5703125" customWidth="1"/>
    <col min="2" max="2" width="27.85546875" customWidth="1"/>
    <col min="3" max="3" width="25.28515625" customWidth="1"/>
    <col min="4" max="4" width="22.140625" customWidth="1"/>
    <col min="5" max="5" width="21.7109375" customWidth="1"/>
    <col min="6" max="6" width="11.7109375" customWidth="1"/>
    <col min="7" max="7" width="17.140625" style="25" customWidth="1"/>
    <col min="8" max="8" width="8.7109375" hidden="1" customWidth="1"/>
    <col min="9" max="9" width="15.5703125" hidden="1" customWidth="1"/>
    <col min="10" max="10" width="11.7109375" hidden="1" customWidth="1"/>
    <col min="11" max="11" width="12.5703125" hidden="1" customWidth="1"/>
    <col min="12" max="12" width="14" hidden="1" customWidth="1"/>
    <col min="13" max="13" width="7.140625" hidden="1" customWidth="1"/>
    <col min="14" max="14" width="14.7109375" hidden="1" customWidth="1"/>
    <col min="15" max="15" width="17.42578125" hidden="1" customWidth="1"/>
    <col min="16" max="16" width="17.85546875" hidden="1" customWidth="1"/>
    <col min="17" max="17" width="13.28515625" hidden="1" customWidth="1"/>
    <col min="18" max="18" width="9.140625" hidden="1" customWidth="1"/>
    <col min="19" max="19" width="11" hidden="1" customWidth="1"/>
    <col min="20" max="25" width="9.140625" hidden="1" customWidth="1"/>
    <col min="26" max="26" width="1.140625" hidden="1" customWidth="1"/>
  </cols>
  <sheetData>
    <row r="1" spans="1:11" ht="18" customHeight="1" x14ac:dyDescent="0.3">
      <c r="A1" s="154" t="s">
        <v>12</v>
      </c>
      <c r="B1" s="155"/>
      <c r="C1" s="155"/>
      <c r="D1" s="155"/>
      <c r="E1" s="155"/>
      <c r="F1" s="155"/>
      <c r="G1" s="156"/>
      <c r="H1" s="9"/>
      <c r="I1" s="10"/>
    </row>
    <row r="2" spans="1:11" ht="15.75" thickBot="1" x14ac:dyDescent="0.3">
      <c r="A2" s="60" t="s">
        <v>28</v>
      </c>
      <c r="B2" s="143"/>
      <c r="C2" s="144"/>
      <c r="D2" s="144"/>
      <c r="E2" s="144"/>
      <c r="F2" s="144"/>
      <c r="G2" s="145"/>
      <c r="H2" s="11"/>
      <c r="I2" s="12"/>
    </row>
    <row r="3" spans="1:11" ht="15.75" thickBot="1" x14ac:dyDescent="0.3">
      <c r="A3" s="94" t="s">
        <v>30</v>
      </c>
      <c r="B3" s="179"/>
      <c r="C3" s="179"/>
      <c r="D3" s="95" t="s">
        <v>29</v>
      </c>
      <c r="E3" s="190"/>
      <c r="F3" s="191"/>
      <c r="G3" s="192"/>
      <c r="H3" s="11"/>
      <c r="I3" s="12"/>
    </row>
    <row r="4" spans="1:11" x14ac:dyDescent="0.25">
      <c r="A4" s="90" t="s">
        <v>13</v>
      </c>
      <c r="B4" s="250"/>
      <c r="C4" s="251"/>
      <c r="D4" s="91" t="s">
        <v>17</v>
      </c>
      <c r="E4" s="250"/>
      <c r="F4" s="252"/>
      <c r="G4" s="253"/>
      <c r="H4" s="11"/>
      <c r="I4" s="12"/>
    </row>
    <row r="5" spans="1:11" ht="15.75" thickBot="1" x14ac:dyDescent="0.3">
      <c r="A5" s="92" t="s">
        <v>16</v>
      </c>
      <c r="B5" s="180"/>
      <c r="C5" s="180"/>
      <c r="D5" s="180"/>
      <c r="E5" s="93" t="s">
        <v>15</v>
      </c>
      <c r="F5" s="167"/>
      <c r="G5" s="168"/>
      <c r="H5" s="61"/>
      <c r="I5" s="62"/>
    </row>
    <row r="6" spans="1:11" x14ac:dyDescent="0.25">
      <c r="A6" s="157" t="s">
        <v>14</v>
      </c>
      <c r="B6" s="158"/>
      <c r="C6" s="158"/>
      <c r="D6" s="158"/>
      <c r="E6" s="158"/>
      <c r="F6" s="158"/>
      <c r="G6" s="159"/>
      <c r="H6" s="11"/>
      <c r="I6" s="12"/>
    </row>
    <row r="7" spans="1:11" x14ac:dyDescent="0.25">
      <c r="A7" s="169"/>
      <c r="B7" s="170"/>
      <c r="C7" s="170"/>
      <c r="D7" s="170"/>
      <c r="E7" s="170"/>
      <c r="F7" s="170"/>
      <c r="G7" s="149"/>
      <c r="H7" s="11"/>
      <c r="I7" s="12"/>
    </row>
    <row r="8" spans="1:11" ht="15.75" thickBot="1" x14ac:dyDescent="0.3">
      <c r="A8" s="181" t="s">
        <v>18</v>
      </c>
      <c r="B8" s="182"/>
      <c r="C8" s="143"/>
      <c r="D8" s="144"/>
      <c r="E8" s="144"/>
      <c r="F8" s="144"/>
      <c r="G8" s="163"/>
      <c r="H8" s="61"/>
      <c r="I8" s="62"/>
    </row>
    <row r="9" spans="1:11" x14ac:dyDescent="0.25">
      <c r="A9" s="258" t="s">
        <v>19</v>
      </c>
      <c r="B9" s="171"/>
      <c r="C9" s="172"/>
      <c r="D9" s="173"/>
      <c r="E9" s="96" t="s">
        <v>0</v>
      </c>
      <c r="F9" s="207"/>
      <c r="G9" s="207"/>
      <c r="H9" s="207"/>
      <c r="I9" s="208"/>
      <c r="J9" s="122">
        <f>COUNTA(B9,F9)</f>
        <v>0</v>
      </c>
    </row>
    <row r="10" spans="1:11" x14ac:dyDescent="0.25">
      <c r="A10" s="97" t="s">
        <v>31</v>
      </c>
      <c r="B10" s="64"/>
      <c r="C10" s="254" t="s">
        <v>32</v>
      </c>
      <c r="D10" s="255"/>
      <c r="E10" s="164"/>
      <c r="F10" s="165"/>
      <c r="G10" s="166"/>
      <c r="H10" s="13"/>
      <c r="I10" s="13"/>
      <c r="J10" s="122">
        <f>COUNTA(B10,E10)</f>
        <v>0</v>
      </c>
      <c r="K10" s="7"/>
    </row>
    <row r="11" spans="1:11" ht="15.75" customHeight="1" x14ac:dyDescent="0.25">
      <c r="A11" s="137" t="str">
        <f>IF(J10=2,"ERRORE:SELEZIONE MULTIPLA","")</f>
        <v/>
      </c>
      <c r="B11" s="138"/>
      <c r="C11" s="138"/>
      <c r="D11" s="138"/>
      <c r="E11" s="138"/>
      <c r="F11" s="138"/>
      <c r="G11" s="140"/>
      <c r="H11" s="13"/>
      <c r="I11" s="71"/>
      <c r="J11" s="81"/>
      <c r="K11" s="7"/>
    </row>
    <row r="12" spans="1:11" ht="13.5" customHeight="1" x14ac:dyDescent="0.25">
      <c r="A12" s="160" t="s">
        <v>25</v>
      </c>
      <c r="B12" s="161"/>
      <c r="C12" s="161"/>
      <c r="D12" s="161"/>
      <c r="E12" s="161"/>
      <c r="F12" s="162"/>
      <c r="G12" s="139"/>
      <c r="H12" s="13"/>
      <c r="I12" s="71"/>
      <c r="K12" s="7"/>
    </row>
    <row r="13" spans="1:11" x14ac:dyDescent="0.25">
      <c r="A13" s="99" t="s">
        <v>26</v>
      </c>
      <c r="B13" s="58"/>
      <c r="C13" s="59"/>
      <c r="D13" s="148"/>
      <c r="E13" s="170"/>
      <c r="F13" s="196" t="str">
        <f>IF(OR(D13="H350",D13="H350i",D13="")," ","errore")</f>
        <v xml:space="preserve"> </v>
      </c>
      <c r="G13" s="196"/>
      <c r="H13" s="13"/>
      <c r="I13" s="13"/>
      <c r="J13" s="123">
        <f>COUNTA(D13:E14)</f>
        <v>0</v>
      </c>
    </row>
    <row r="14" spans="1:11" ht="15.75" thickBot="1" x14ac:dyDescent="0.3">
      <c r="A14" s="183" t="s">
        <v>27</v>
      </c>
      <c r="B14" s="184"/>
      <c r="C14" s="185"/>
      <c r="D14" s="188"/>
      <c r="E14" s="189"/>
      <c r="F14" s="196" t="str">
        <f>IF(OR(D14="H340",D14=""),"","errore")</f>
        <v/>
      </c>
      <c r="G14" s="196"/>
      <c r="H14" s="98"/>
      <c r="I14" s="72"/>
    </row>
    <row r="15" spans="1:11" x14ac:dyDescent="0.25">
      <c r="A15" s="160" t="s">
        <v>20</v>
      </c>
      <c r="B15" s="161"/>
      <c r="C15" s="161"/>
      <c r="D15" s="161"/>
      <c r="E15" s="161"/>
      <c r="F15" s="162"/>
      <c r="G15" s="142"/>
      <c r="H15" s="13"/>
      <c r="I15" s="14"/>
    </row>
    <row r="16" spans="1:11" ht="15.75" customHeight="1" x14ac:dyDescent="0.25">
      <c r="A16" s="63" t="s">
        <v>21</v>
      </c>
      <c r="B16" s="152"/>
      <c r="C16" s="152"/>
      <c r="D16" s="152"/>
      <c r="E16" s="152"/>
      <c r="F16" s="152"/>
      <c r="G16" s="152"/>
      <c r="H16" s="13"/>
      <c r="I16" s="14"/>
      <c r="J16" s="124">
        <f>COUNTA(B16)</f>
        <v>0</v>
      </c>
    </row>
    <row r="17" spans="1:17" ht="15.75" customHeight="1" x14ac:dyDescent="0.25">
      <c r="A17" s="63" t="s">
        <v>22</v>
      </c>
      <c r="B17" s="152"/>
      <c r="C17" s="152"/>
      <c r="D17" s="152"/>
      <c r="E17" s="152"/>
      <c r="F17" s="152"/>
      <c r="G17" s="152"/>
      <c r="H17" s="13"/>
      <c r="I17" s="14"/>
      <c r="J17" s="124">
        <f>COUNTA(B17)</f>
        <v>0</v>
      </c>
    </row>
    <row r="18" spans="1:17" ht="15.75" customHeight="1" x14ac:dyDescent="0.25">
      <c r="A18" s="63" t="s">
        <v>23</v>
      </c>
      <c r="B18" s="152"/>
      <c r="C18" s="152"/>
      <c r="D18" s="152"/>
      <c r="E18" s="152"/>
      <c r="F18" s="152"/>
      <c r="G18" s="152"/>
      <c r="H18" s="13"/>
      <c r="I18" s="14"/>
      <c r="J18" s="124">
        <f>COUNTA(B18)</f>
        <v>0</v>
      </c>
    </row>
    <row r="19" spans="1:17" ht="15.75" customHeight="1" x14ac:dyDescent="0.25">
      <c r="A19" s="63" t="s">
        <v>24</v>
      </c>
      <c r="B19" s="152"/>
      <c r="C19" s="152"/>
      <c r="D19" s="152"/>
      <c r="E19" s="152"/>
      <c r="F19" s="152"/>
      <c r="G19" s="152"/>
      <c r="H19" s="13"/>
      <c r="I19" s="14"/>
      <c r="J19" s="124">
        <f>COUNTA(B19)</f>
        <v>0</v>
      </c>
    </row>
    <row r="20" spans="1:17" ht="15.75" customHeight="1" thickBot="1" x14ac:dyDescent="0.3">
      <c r="B20" s="38"/>
      <c r="C20" s="55" t="s">
        <v>21</v>
      </c>
      <c r="D20" s="55" t="s">
        <v>22</v>
      </c>
      <c r="E20" s="55" t="s">
        <v>23</v>
      </c>
      <c r="F20" s="225" t="s">
        <v>24</v>
      </c>
      <c r="G20" s="225"/>
      <c r="H20" s="11"/>
      <c r="I20" s="12"/>
    </row>
    <row r="21" spans="1:17" ht="15.75" customHeight="1" x14ac:dyDescent="0.25">
      <c r="A21" s="212" t="s">
        <v>33</v>
      </c>
      <c r="B21" s="213"/>
      <c r="C21" s="79" t="s">
        <v>41</v>
      </c>
      <c r="D21" s="47"/>
      <c r="E21" s="47"/>
      <c r="F21" s="49"/>
      <c r="G21" s="50"/>
      <c r="H21" s="13"/>
      <c r="I21" s="15" t="s">
        <v>1</v>
      </c>
      <c r="J21" s="2" t="s">
        <v>2</v>
      </c>
      <c r="K21" s="2" t="s">
        <v>3</v>
      </c>
      <c r="L21" s="2" t="s">
        <v>4</v>
      </c>
    </row>
    <row r="22" spans="1:17" ht="15.75" customHeight="1" x14ac:dyDescent="0.25">
      <c r="A22" s="186" t="s">
        <v>34</v>
      </c>
      <c r="B22" s="187"/>
      <c r="C22" s="35"/>
      <c r="D22" s="35"/>
      <c r="E22" s="35"/>
      <c r="F22" s="148"/>
      <c r="G22" s="149"/>
      <c r="H22" s="13">
        <v>10</v>
      </c>
      <c r="I22" s="16">
        <f>IF(C22="X",10,0)</f>
        <v>0</v>
      </c>
      <c r="J22" s="4">
        <f>IF(D22="X",10,0)</f>
        <v>0</v>
      </c>
      <c r="K22" s="4">
        <f>IF(E22="X",10,0)</f>
        <v>0</v>
      </c>
      <c r="L22" s="4">
        <f>IF(F22="X",10,0)</f>
        <v>0</v>
      </c>
    </row>
    <row r="23" spans="1:17" ht="15.75" customHeight="1" x14ac:dyDescent="0.25">
      <c r="A23" s="186" t="s">
        <v>35</v>
      </c>
      <c r="B23" s="187"/>
      <c r="C23" s="6"/>
      <c r="D23" s="6"/>
      <c r="E23" s="6"/>
      <c r="F23" s="148"/>
      <c r="G23" s="149"/>
      <c r="H23" s="13">
        <v>5</v>
      </c>
      <c r="I23" s="16">
        <f>IF(C23="X",5,0)</f>
        <v>0</v>
      </c>
      <c r="J23" s="4">
        <f>IF(D23="X",5,0)</f>
        <v>0</v>
      </c>
      <c r="K23" s="4">
        <f>IF(E23="X",5,0)</f>
        <v>0</v>
      </c>
      <c r="L23" s="4">
        <f>IF(F23="X",5,0)</f>
        <v>0</v>
      </c>
    </row>
    <row r="24" spans="1:17" ht="15.75" customHeight="1" thickBot="1" x14ac:dyDescent="0.3">
      <c r="A24" s="211" t="s">
        <v>36</v>
      </c>
      <c r="B24" s="187"/>
      <c r="C24" s="6"/>
      <c r="D24" s="6"/>
      <c r="E24" s="6"/>
      <c r="F24" s="148"/>
      <c r="G24" s="149"/>
      <c r="H24" s="13">
        <v>2</v>
      </c>
      <c r="I24" s="16">
        <f>IF(C24="X",2,0)</f>
        <v>0</v>
      </c>
      <c r="J24" s="4">
        <f>IF(D24="X",2,0)</f>
        <v>0</v>
      </c>
      <c r="K24" s="4">
        <f>IF(E24="X",2,0)</f>
        <v>0</v>
      </c>
      <c r="L24" s="4">
        <f>IF(F24="X",2,0)</f>
        <v>0</v>
      </c>
    </row>
    <row r="25" spans="1:17" ht="15.75" hidden="1" customHeight="1" thickBot="1" x14ac:dyDescent="0.3">
      <c r="C25" s="125">
        <f>COUNTA(C22:C24)</f>
        <v>0</v>
      </c>
      <c r="D25" s="125">
        <f>COUNTA(D22:D24)</f>
        <v>0</v>
      </c>
      <c r="E25" s="125">
        <f>COUNTA(E22:E24)</f>
        <v>0</v>
      </c>
      <c r="F25" s="125">
        <f>COUNTA(F22:F24)</f>
        <v>0</v>
      </c>
      <c r="H25" s="13"/>
      <c r="I25" s="17">
        <f>SUM(I22:I24)</f>
        <v>0</v>
      </c>
      <c r="J25" s="5">
        <f>SUM(J22:J24)</f>
        <v>0</v>
      </c>
      <c r="K25" s="5">
        <f>SUM(K22:K24)</f>
        <v>0</v>
      </c>
      <c r="L25" s="5">
        <f>SUM(L22:L24)</f>
        <v>0</v>
      </c>
    </row>
    <row r="26" spans="1:17" ht="15.75" customHeight="1" x14ac:dyDescent="0.25">
      <c r="A26" s="216" t="s">
        <v>37</v>
      </c>
      <c r="B26" s="217"/>
      <c r="C26" s="106"/>
      <c r="D26" s="83"/>
      <c r="E26" s="83"/>
      <c r="F26" s="221"/>
      <c r="G26" s="222"/>
      <c r="H26" s="13"/>
      <c r="I26" s="17"/>
      <c r="J26" s="5"/>
      <c r="K26" s="5"/>
      <c r="L26" s="5"/>
      <c r="N26" s="1"/>
    </row>
    <row r="27" spans="1:17" ht="15.75" hidden="1" customHeight="1" thickBot="1" x14ac:dyDescent="0.3">
      <c r="A27" s="104"/>
      <c r="B27" s="105"/>
      <c r="C27" s="125">
        <f>COUNTA(C26)</f>
        <v>0</v>
      </c>
      <c r="D27" s="125">
        <f>COUNTA(D26)</f>
        <v>0</v>
      </c>
      <c r="E27" s="125">
        <f>COUNTA(E26)</f>
        <v>0</v>
      </c>
      <c r="F27" s="125">
        <f>COUNTA(F26)</f>
        <v>0</v>
      </c>
      <c r="G27" s="109"/>
      <c r="H27" s="13"/>
      <c r="I27" s="17"/>
      <c r="J27" s="5"/>
      <c r="K27" s="5"/>
      <c r="L27" s="5"/>
      <c r="N27" s="1"/>
    </row>
    <row r="28" spans="1:17" ht="15.75" customHeight="1" thickBot="1" x14ac:dyDescent="0.3">
      <c r="A28" s="42" t="s">
        <v>42</v>
      </c>
      <c r="B28" s="85"/>
      <c r="C28" s="87"/>
      <c r="D28" s="87"/>
      <c r="E28" s="87"/>
      <c r="F28" s="88"/>
      <c r="G28" s="89"/>
      <c r="H28" s="30"/>
      <c r="I28" s="32" t="str">
        <f>IF(I25=0,"1",I25)</f>
        <v>1</v>
      </c>
      <c r="J28" s="32" t="str">
        <f>IF(J25=0,"1",J25)</f>
        <v>1</v>
      </c>
      <c r="K28" s="32" t="str">
        <f>IF(K25=0,"1",K25)</f>
        <v>1</v>
      </c>
      <c r="L28" s="32" t="str">
        <f>IF(L25=0,"1",L25)</f>
        <v>1</v>
      </c>
      <c r="N28" s="118"/>
    </row>
    <row r="29" spans="1:17" ht="15.75" customHeight="1" x14ac:dyDescent="0.25">
      <c r="A29" s="101"/>
      <c r="B29" s="102"/>
      <c r="C29" s="103" t="s">
        <v>43</v>
      </c>
      <c r="D29" s="103" t="s">
        <v>43</v>
      </c>
      <c r="E29" s="103" t="s">
        <v>43</v>
      </c>
      <c r="F29" s="150" t="s">
        <v>43</v>
      </c>
      <c r="G29" s="151"/>
      <c r="H29" s="100"/>
      <c r="I29" s="32"/>
      <c r="J29" s="33"/>
      <c r="K29" s="33"/>
      <c r="L29" s="33"/>
      <c r="N29" s="118"/>
    </row>
    <row r="30" spans="1:17" ht="15.75" customHeight="1" thickBot="1" x14ac:dyDescent="0.3">
      <c r="A30" s="101"/>
      <c r="B30" s="102"/>
      <c r="C30" s="82"/>
      <c r="D30" s="82"/>
      <c r="E30" s="82"/>
      <c r="F30" s="152"/>
      <c r="G30" s="153"/>
      <c r="H30" s="100"/>
      <c r="I30" s="32"/>
      <c r="J30" s="33"/>
      <c r="K30" s="33"/>
      <c r="L30" s="33"/>
      <c r="N30" s="119">
        <f>2*C32+10</f>
        <v>10</v>
      </c>
      <c r="O30" s="119">
        <f>2*D32+10</f>
        <v>10</v>
      </c>
      <c r="P30" s="119">
        <f>2*E32+10</f>
        <v>10</v>
      </c>
      <c r="Q30" s="119">
        <f>2*F32+10</f>
        <v>10</v>
      </c>
    </row>
    <row r="31" spans="1:17" ht="15.75" customHeight="1" x14ac:dyDescent="0.25">
      <c r="A31" s="223"/>
      <c r="B31" s="224"/>
      <c r="C31" s="103" t="s">
        <v>44</v>
      </c>
      <c r="D31" s="86" t="s">
        <v>44</v>
      </c>
      <c r="E31" s="86" t="s">
        <v>44</v>
      </c>
      <c r="F31" s="150" t="s">
        <v>44</v>
      </c>
      <c r="G31" s="151"/>
      <c r="H31" s="13"/>
      <c r="I31" s="15" t="s">
        <v>1</v>
      </c>
      <c r="J31" s="2" t="s">
        <v>2</v>
      </c>
      <c r="K31" s="2" t="s">
        <v>3</v>
      </c>
      <c r="L31" s="2" t="s">
        <v>4</v>
      </c>
      <c r="N31" s="120">
        <f>5*C32+50</f>
        <v>50</v>
      </c>
      <c r="O31" s="120">
        <f>5*D32+50</f>
        <v>50</v>
      </c>
      <c r="P31" s="120">
        <f>5*E32+50</f>
        <v>50</v>
      </c>
      <c r="Q31" s="120">
        <f>5*F32+50</f>
        <v>50</v>
      </c>
    </row>
    <row r="32" spans="1:17" ht="15.75" customHeight="1" x14ac:dyDescent="0.25">
      <c r="A32" s="256"/>
      <c r="B32" s="257"/>
      <c r="C32" s="107"/>
      <c r="D32" s="108"/>
      <c r="E32" s="108"/>
      <c r="F32" s="146"/>
      <c r="G32" s="147"/>
      <c r="H32" s="13"/>
      <c r="I32" s="29"/>
      <c r="J32" s="20"/>
      <c r="K32" s="20"/>
      <c r="L32" s="20"/>
      <c r="M32" s="28"/>
      <c r="N32" s="28"/>
      <c r="O32" s="28"/>
      <c r="P32" s="28"/>
    </row>
    <row r="33" spans="1:21" ht="15.75" customHeight="1" x14ac:dyDescent="0.25">
      <c r="A33" s="218" t="s">
        <v>38</v>
      </c>
      <c r="B33" s="219"/>
      <c r="C33" s="121" t="str">
        <f>IF(AND(ISNUMBER(C32),ISNUMBER(C30),(C30&gt;=N31),C32&gt;10,C30&gt;0),"X","")</f>
        <v/>
      </c>
      <c r="D33" s="121" t="str">
        <f>IF(AND(ISNUMBER(D32),ISNUMBER(D30),(D30&gt;=O31),D32&gt;10,D30&gt;0),"X","")</f>
        <v/>
      </c>
      <c r="E33" s="121" t="str">
        <f>IF(AND(ISNUMBER(E32),ISNUMBER(E30),(E30&gt;=P31),E32&gt;10,E30&gt;0),"X","")</f>
        <v/>
      </c>
      <c r="F33" s="220" t="str">
        <f>IF(AND(ISNUMBER(F32),ISNUMBER(F30),(F30&gt;=Q31),F32&gt;10,F30&gt;0),"X","")</f>
        <v/>
      </c>
      <c r="G33" s="220"/>
      <c r="H33" s="13">
        <v>5</v>
      </c>
      <c r="I33" s="16">
        <f t="shared" ref="I33:L34" si="0">IF(C33="X",5,0)</f>
        <v>0</v>
      </c>
      <c r="J33" s="16">
        <f t="shared" si="0"/>
        <v>0</v>
      </c>
      <c r="K33" s="16">
        <f t="shared" si="0"/>
        <v>0</v>
      </c>
      <c r="L33" s="16">
        <f t="shared" si="0"/>
        <v>0</v>
      </c>
    </row>
    <row r="34" spans="1:21" ht="15.75" customHeight="1" x14ac:dyDescent="0.25">
      <c r="A34" s="218" t="s">
        <v>39</v>
      </c>
      <c r="B34" s="219"/>
      <c r="C34" s="121" t="str">
        <f>IF(AND(ISNUMBER(C32),ISNUMBER(C30),C30&gt;=N30,C30&lt;N31,C32&gt;10,C30&gt;0),"X","")</f>
        <v/>
      </c>
      <c r="D34" s="121" t="str">
        <f>IF(AND(ISNUMBER(D32),ISNUMBER(D30),D30&gt;=O30,D30&lt;O31,D32&gt;10,D30&gt;0),"X","")</f>
        <v/>
      </c>
      <c r="E34" s="121" t="str">
        <f>IF(AND(ISNUMBER(E32),ISNUMBER(E30),E30&gt;=P30,E30&lt;P31,E32&gt;10,E30&gt;0),"X","")</f>
        <v/>
      </c>
      <c r="F34" s="220" t="str">
        <f>IF(AND(ISNUMBER(F32),ISNUMBER(F30),F30&gt;=Q30,F30&lt;Q31,F32&gt;10,F30&gt;0),"X","")</f>
        <v/>
      </c>
      <c r="G34" s="220"/>
      <c r="H34" s="13">
        <v>5</v>
      </c>
      <c r="I34" s="16">
        <f t="shared" si="0"/>
        <v>0</v>
      </c>
      <c r="J34" s="4">
        <f t="shared" si="0"/>
        <v>0</v>
      </c>
      <c r="K34" s="4">
        <f t="shared" si="0"/>
        <v>0</v>
      </c>
      <c r="L34" s="4">
        <f t="shared" si="0"/>
        <v>0</v>
      </c>
    </row>
    <row r="35" spans="1:21" ht="15.75" customHeight="1" thickBot="1" x14ac:dyDescent="0.3">
      <c r="A35" s="209" t="s">
        <v>40</v>
      </c>
      <c r="B35" s="210"/>
      <c r="C35" s="121" t="str">
        <f>IF(AND(ISNUMBER(C32),ISNUMBER(C30),C30&lt;N30,C32&gt;10,C30&gt;0),"X","")</f>
        <v/>
      </c>
      <c r="D35" s="121" t="str">
        <f>IF(AND(ISNUMBER(D32),ISNUMBER(D30),D30&lt;O30,D32&gt;10,D30&gt;0),"X","")</f>
        <v/>
      </c>
      <c r="E35" s="121" t="str">
        <f>IF(AND(ISNUMBER(E32),ISNUMBER(E30),E30&lt;P30,E32&gt;10,E30&gt;0),"X","")</f>
        <v/>
      </c>
      <c r="F35" s="220" t="str">
        <f>IF(AND(ISNUMBER(F32),ISNUMBER(F30),F30&lt;Q30,F32&gt;10,F30&gt;0),"X","")</f>
        <v/>
      </c>
      <c r="G35" s="220"/>
      <c r="H35" s="13">
        <v>10</v>
      </c>
      <c r="I35" s="16">
        <f>IF(C35="X",10,0)</f>
        <v>0</v>
      </c>
      <c r="J35" s="16">
        <f>IF(D35="X",10,0)</f>
        <v>0</v>
      </c>
      <c r="K35" s="16">
        <f>IF(E35="X",10,0)</f>
        <v>0</v>
      </c>
      <c r="L35" s="16">
        <f>IF(F35="X",10,0)</f>
        <v>0</v>
      </c>
    </row>
    <row r="36" spans="1:21" ht="15.75" hidden="1" customHeight="1" x14ac:dyDescent="0.25">
      <c r="A36" s="40"/>
      <c r="B36" s="37"/>
      <c r="C36" s="126">
        <f>COUNTA(C30,C32)</f>
        <v>0</v>
      </c>
      <c r="D36" s="126">
        <f>COUNTA(D30,D32)</f>
        <v>0</v>
      </c>
      <c r="E36" s="126">
        <f>COUNTA(E30,E32)</f>
        <v>0</v>
      </c>
      <c r="F36" s="141">
        <f>COUNTA(F30,F32)</f>
        <v>0</v>
      </c>
      <c r="G36" s="39"/>
      <c r="H36" s="13"/>
      <c r="I36" s="17">
        <f>SUM(I33:I35)</f>
        <v>0</v>
      </c>
      <c r="J36" s="5">
        <f>SUM(J33:J35)</f>
        <v>0</v>
      </c>
      <c r="K36" s="5">
        <f>SUM(K33:K35)</f>
        <v>0</v>
      </c>
      <c r="L36" s="5">
        <f>SUM(L33:L35)</f>
        <v>0</v>
      </c>
    </row>
    <row r="37" spans="1:21" ht="15.75" customHeight="1" x14ac:dyDescent="0.25">
      <c r="A37" s="131"/>
      <c r="B37" s="132"/>
      <c r="C37" s="134" t="str">
        <f>IF(AND(C25&gt;0,C27&gt;0),"errore stato fisico","")</f>
        <v/>
      </c>
      <c r="D37" s="133" t="str">
        <f>IF(AND(D25&gt;0,D27&gt;0),"errore stato fisico","")</f>
        <v/>
      </c>
      <c r="E37" s="133" t="str">
        <f>IF(AND(E25&gt;0,E27&gt;0),"errore stato fisico","")</f>
        <v/>
      </c>
      <c r="F37" s="248" t="str">
        <f>IF(AND(F25&gt;0,F27&gt;0),"errore stato fisico","")</f>
        <v/>
      </c>
      <c r="G37" s="249"/>
      <c r="H37" s="13"/>
      <c r="I37" s="32" t="str">
        <f>IF(I36=0,"1 ",I36)</f>
        <v xml:space="preserve">1 </v>
      </c>
      <c r="J37" s="32" t="str">
        <f>IF(J36=0,"1 ",J36)</f>
        <v xml:space="preserve">1 </v>
      </c>
      <c r="K37" s="32" t="str">
        <f>IF(K36=0,"1 ",K36)</f>
        <v xml:space="preserve">1 </v>
      </c>
      <c r="L37" s="32" t="str">
        <f>IF(L36=0,"1 ",L36)</f>
        <v xml:space="preserve">1 </v>
      </c>
    </row>
    <row r="38" spans="1:21" ht="15.75" customHeight="1" x14ac:dyDescent="0.25">
      <c r="A38" s="110"/>
      <c r="B38" s="43"/>
      <c r="C38" s="44"/>
      <c r="D38" s="44"/>
      <c r="E38" s="44"/>
      <c r="F38" s="44"/>
      <c r="G38" s="13"/>
      <c r="H38" s="13"/>
      <c r="I38" s="32"/>
      <c r="J38" s="33"/>
      <c r="K38" s="33"/>
      <c r="L38" s="33"/>
    </row>
    <row r="39" spans="1:21" ht="15.75" customHeight="1" thickBot="1" x14ac:dyDescent="0.3">
      <c r="A39" s="110"/>
      <c r="B39" s="43"/>
      <c r="C39" s="44"/>
      <c r="D39" s="44"/>
      <c r="E39" s="44"/>
      <c r="F39" s="57" t="s">
        <v>10</v>
      </c>
      <c r="G39" s="13"/>
      <c r="H39" s="13"/>
      <c r="I39" s="32"/>
      <c r="J39" s="33"/>
      <c r="K39" s="33"/>
      <c r="L39" s="33"/>
    </row>
    <row r="40" spans="1:21" ht="15.75" customHeight="1" x14ac:dyDescent="0.25">
      <c r="A40" s="214" t="s">
        <v>44</v>
      </c>
      <c r="B40" s="215"/>
      <c r="C40" s="84" t="s">
        <v>41</v>
      </c>
      <c r="D40" s="47"/>
      <c r="E40" s="47"/>
      <c r="F40" s="66"/>
      <c r="G40" s="67"/>
      <c r="H40" s="13"/>
      <c r="I40" s="29"/>
      <c r="J40" s="20"/>
      <c r="K40" s="20"/>
      <c r="L40" s="20"/>
    </row>
    <row r="41" spans="1:21" ht="15.75" customHeight="1" x14ac:dyDescent="0.25">
      <c r="A41" s="186" t="s">
        <v>8</v>
      </c>
      <c r="B41" s="187"/>
      <c r="C41" s="6"/>
      <c r="D41" s="6"/>
      <c r="E41" s="6"/>
      <c r="F41" s="152"/>
      <c r="G41" s="153"/>
      <c r="H41" s="13">
        <v>10</v>
      </c>
      <c r="I41" s="16">
        <f>IF(C41="X",10,0)</f>
        <v>0</v>
      </c>
      <c r="J41" s="4">
        <f>IF(D41="X",10,0)</f>
        <v>0</v>
      </c>
      <c r="K41" s="4">
        <f>IF(E41="X",10,0)</f>
        <v>0</v>
      </c>
      <c r="L41" s="4">
        <f>IF(F41="X",10,0)</f>
        <v>0</v>
      </c>
    </row>
    <row r="42" spans="1:21" ht="15.75" customHeight="1" x14ac:dyDescent="0.25">
      <c r="A42" s="186" t="s">
        <v>9</v>
      </c>
      <c r="B42" s="187"/>
      <c r="C42" s="6"/>
      <c r="D42" s="6"/>
      <c r="E42" s="6"/>
      <c r="F42" s="152"/>
      <c r="G42" s="153"/>
      <c r="H42" s="13">
        <v>5</v>
      </c>
      <c r="I42" s="16">
        <f>IF(C42="X",5,0)</f>
        <v>0</v>
      </c>
      <c r="J42" s="4">
        <f>IF(D42="X",5,0)</f>
        <v>0</v>
      </c>
      <c r="K42" s="4">
        <f>IF(E42="X",5,0)</f>
        <v>0</v>
      </c>
      <c r="L42" s="4">
        <f>IF(F42="X",5,0)</f>
        <v>0</v>
      </c>
    </row>
    <row r="43" spans="1:21" ht="15.75" customHeight="1" thickBot="1" x14ac:dyDescent="0.3">
      <c r="A43" s="183" t="s">
        <v>47</v>
      </c>
      <c r="B43" s="229"/>
      <c r="C43" s="68"/>
      <c r="D43" s="68"/>
      <c r="E43" s="68"/>
      <c r="F43" s="174"/>
      <c r="G43" s="247"/>
      <c r="H43" s="13">
        <v>2</v>
      </c>
      <c r="I43" s="16">
        <f>IF(C43="X",2,0)</f>
        <v>0</v>
      </c>
      <c r="J43" s="4">
        <f>IF(D43="X",2,0)</f>
        <v>0</v>
      </c>
      <c r="K43" s="4">
        <f>IF(E43="X",2,0)</f>
        <v>0</v>
      </c>
      <c r="L43" s="4">
        <f>IF(F43="X",2,0)</f>
        <v>0</v>
      </c>
      <c r="Q43" s="31"/>
      <c r="R43" s="31"/>
    </row>
    <row r="44" spans="1:21" ht="15.75" hidden="1" customHeight="1" x14ac:dyDescent="0.25">
      <c r="A44" s="45"/>
      <c r="B44" s="37"/>
      <c r="C44" s="35"/>
      <c r="D44" s="35"/>
      <c r="E44" s="35"/>
      <c r="F44" s="36"/>
      <c r="G44" s="46"/>
      <c r="H44" s="13"/>
      <c r="I44" s="17">
        <f>SUM(I41:I43)</f>
        <v>0</v>
      </c>
      <c r="J44" s="17">
        <f>SUM(J41:J43)</f>
        <v>0</v>
      </c>
      <c r="K44" s="17">
        <f>SUM(K41:K43)</f>
        <v>0</v>
      </c>
      <c r="L44" s="17">
        <f>SUM(L41:L43)</f>
        <v>0</v>
      </c>
      <c r="Q44" s="31"/>
      <c r="R44" s="31"/>
    </row>
    <row r="45" spans="1:21" ht="15.75" hidden="1" customHeight="1" x14ac:dyDescent="0.25">
      <c r="A45" s="45"/>
      <c r="B45" s="37"/>
      <c r="C45" s="127">
        <f>COUNTA(C41:C43)</f>
        <v>0</v>
      </c>
      <c r="D45" s="127">
        <f>COUNTA(D41:D43)</f>
        <v>0</v>
      </c>
      <c r="E45" s="127">
        <f>COUNTA(E41:E43)</f>
        <v>0</v>
      </c>
      <c r="F45" s="128">
        <f>COUNTA(F41:F43)</f>
        <v>0</v>
      </c>
      <c r="G45" s="26"/>
      <c r="H45" s="13"/>
      <c r="Q45" s="31"/>
      <c r="R45" s="31"/>
    </row>
    <row r="46" spans="1:21" ht="15.75" hidden="1" customHeight="1" x14ac:dyDescent="0.25">
      <c r="F46" s="11"/>
      <c r="G46" s="13"/>
      <c r="H46" s="13"/>
      <c r="I46" s="33"/>
      <c r="J46" s="33"/>
      <c r="K46" s="33"/>
      <c r="L46" s="33"/>
      <c r="M46" s="11"/>
      <c r="N46" s="11"/>
      <c r="O46" s="11"/>
      <c r="P46" s="11"/>
      <c r="Q46" s="80"/>
      <c r="R46" s="80"/>
      <c r="S46" s="11"/>
      <c r="T46" s="11"/>
      <c r="U46" s="11"/>
    </row>
    <row r="47" spans="1:21" ht="15.75" hidden="1" customHeight="1" x14ac:dyDescent="0.25">
      <c r="F47" s="11"/>
      <c r="G47" s="13"/>
      <c r="H47" s="13"/>
      <c r="I47" s="33"/>
      <c r="J47" s="33"/>
      <c r="K47" s="33"/>
      <c r="L47" s="33"/>
      <c r="M47" s="11"/>
      <c r="N47" s="11"/>
      <c r="O47" s="11"/>
      <c r="P47" s="11"/>
      <c r="Q47" s="80"/>
      <c r="R47" s="80"/>
      <c r="S47" s="11"/>
      <c r="T47" s="11"/>
      <c r="U47" s="11"/>
    </row>
    <row r="48" spans="1:21" ht="15.75" hidden="1" customHeight="1" x14ac:dyDescent="0.25">
      <c r="G48" s="13"/>
      <c r="H48" s="13"/>
      <c r="I48" s="32"/>
      <c r="J48" s="33"/>
      <c r="K48" s="33"/>
      <c r="L48" s="33"/>
      <c r="Q48" s="31"/>
      <c r="R48" s="31"/>
    </row>
    <row r="49" spans="1:36" ht="15.75" hidden="1" customHeight="1" x14ac:dyDescent="0.25">
      <c r="F49" s="56"/>
      <c r="G49" s="13"/>
      <c r="H49" s="13"/>
      <c r="I49" s="32"/>
      <c r="J49" s="33"/>
      <c r="K49" s="33"/>
      <c r="L49" s="33"/>
      <c r="Q49" s="31"/>
      <c r="R49" s="31"/>
    </row>
    <row r="50" spans="1:36" ht="15.75" customHeight="1" thickBot="1" x14ac:dyDescent="0.3">
      <c r="G50" s="13"/>
      <c r="H50" s="13"/>
      <c r="I50" s="32"/>
      <c r="J50" s="33"/>
      <c r="K50" s="33"/>
      <c r="L50" s="33"/>
      <c r="Q50" s="31"/>
      <c r="R50" s="31"/>
    </row>
    <row r="51" spans="1:36" ht="15.75" customHeight="1" x14ac:dyDescent="0.25">
      <c r="A51" s="212" t="s">
        <v>46</v>
      </c>
      <c r="B51" s="213"/>
      <c r="C51" s="234" t="s">
        <v>45</v>
      </c>
      <c r="D51" s="235"/>
      <c r="E51" s="235"/>
      <c r="F51" s="235"/>
      <c r="G51" s="235"/>
      <c r="H51" s="236"/>
      <c r="I51" s="15" t="s">
        <v>1</v>
      </c>
      <c r="J51" s="2" t="s">
        <v>2</v>
      </c>
      <c r="K51" s="2" t="s">
        <v>3</v>
      </c>
      <c r="L51" s="2" t="s">
        <v>4</v>
      </c>
    </row>
    <row r="52" spans="1:36" ht="15.75" customHeight="1" x14ac:dyDescent="0.25">
      <c r="A52" s="186" t="s">
        <v>5</v>
      </c>
      <c r="B52" s="187"/>
      <c r="C52" s="6"/>
      <c r="D52" s="6"/>
      <c r="E52" s="6"/>
      <c r="F52" s="152"/>
      <c r="G52" s="152"/>
      <c r="H52" s="71">
        <v>10</v>
      </c>
      <c r="I52" s="16">
        <f>IF(C52="X",10,0)</f>
        <v>0</v>
      </c>
      <c r="J52" s="4">
        <f>IF(D52="X",10,0)</f>
        <v>0</v>
      </c>
      <c r="K52" s="4">
        <f>IF(E52="X",10,0)</f>
        <v>0</v>
      </c>
      <c r="L52" s="4">
        <f>IF(F52="X",10,0)</f>
        <v>0</v>
      </c>
    </row>
    <row r="53" spans="1:36" ht="15.75" customHeight="1" x14ac:dyDescent="0.25">
      <c r="A53" s="186" t="s">
        <v>7</v>
      </c>
      <c r="B53" s="187"/>
      <c r="C53" s="6"/>
      <c r="D53" s="6"/>
      <c r="E53" s="6"/>
      <c r="F53" s="152"/>
      <c r="G53" s="152"/>
      <c r="H53" s="71">
        <v>5</v>
      </c>
      <c r="I53" s="16">
        <f>IF(C53="X",5,0)</f>
        <v>0</v>
      </c>
      <c r="J53" s="4">
        <f>IF(D53="X",5,0)</f>
        <v>0</v>
      </c>
      <c r="K53" s="4">
        <f>IF(E53="X",5,0)</f>
        <v>0</v>
      </c>
      <c r="L53" s="4">
        <f>IF(F53="X",5,0)</f>
        <v>0</v>
      </c>
    </row>
    <row r="54" spans="1:36" ht="15.75" customHeight="1" thickBot="1" x14ac:dyDescent="0.3">
      <c r="A54" s="228" t="s">
        <v>6</v>
      </c>
      <c r="B54" s="229"/>
      <c r="C54" s="68"/>
      <c r="D54" s="68"/>
      <c r="E54" s="68"/>
      <c r="F54" s="174"/>
      <c r="G54" s="174"/>
      <c r="H54" s="72">
        <v>2</v>
      </c>
      <c r="I54" s="16">
        <f>IF(C54="X",2,0)</f>
        <v>0</v>
      </c>
      <c r="J54" s="4">
        <f>IF(D54="X",2,0)</f>
        <v>0</v>
      </c>
      <c r="K54" s="4">
        <f>IF(E54="X",2,0)</f>
        <v>0</v>
      </c>
      <c r="L54" s="4">
        <f>IF(F54="X",2,0)</f>
        <v>0</v>
      </c>
    </row>
    <row r="55" spans="1:36" s="1" customFormat="1" ht="15.75" hidden="1" customHeight="1" x14ac:dyDescent="0.25">
      <c r="A55" s="69"/>
      <c r="B55" s="70"/>
      <c r="C55" s="126">
        <f>COUNTA(C52:C54)</f>
        <v>0</v>
      </c>
      <c r="D55" s="126">
        <f>COUNTA(D52:D54)</f>
        <v>0</v>
      </c>
      <c r="E55" s="126">
        <f>COUNTA(E52:E54)</f>
        <v>0</v>
      </c>
      <c r="F55" s="126">
        <f>COUNTA(F52:F54)</f>
        <v>0</v>
      </c>
      <c r="G55" s="41"/>
      <c r="H55" s="18"/>
      <c r="I55" s="17">
        <f>SUM(I52:I54)</f>
        <v>0</v>
      </c>
      <c r="J55" s="5">
        <f>SUM(J52:J54)</f>
        <v>0</v>
      </c>
      <c r="K55" s="5">
        <f>SUM(K52:K54)</f>
        <v>0</v>
      </c>
      <c r="L55" s="5">
        <f>SUM(L52:L54)</f>
        <v>0</v>
      </c>
    </row>
    <row r="56" spans="1:36" ht="15.75" hidden="1" customHeight="1" thickBot="1" x14ac:dyDescent="0.3">
      <c r="A56" s="19"/>
      <c r="B56" s="20"/>
      <c r="C56" s="34"/>
      <c r="D56" s="34"/>
      <c r="E56" s="34"/>
      <c r="F56" s="51"/>
      <c r="G56" s="52"/>
      <c r="H56" s="13"/>
      <c r="I56" s="15" t="s">
        <v>1</v>
      </c>
      <c r="J56" s="2" t="s">
        <v>2</v>
      </c>
      <c r="K56" s="2" t="s">
        <v>3</v>
      </c>
      <c r="L56" s="2" t="s">
        <v>4</v>
      </c>
    </row>
    <row r="57" spans="1:36" s="1" customFormat="1" ht="15.75" customHeight="1" thickBot="1" x14ac:dyDescent="0.3">
      <c r="A57" s="230" t="s">
        <v>48</v>
      </c>
      <c r="B57" s="231"/>
      <c r="C57" s="53"/>
      <c r="D57" s="53"/>
      <c r="E57" s="53"/>
      <c r="F57" s="175"/>
      <c r="G57" s="176"/>
      <c r="H57" s="18"/>
      <c r="I57" s="17">
        <f>C57/200</f>
        <v>0</v>
      </c>
      <c r="J57" s="5">
        <f>D57/200</f>
        <v>0</v>
      </c>
      <c r="K57" s="5">
        <f>E57/200</f>
        <v>0</v>
      </c>
      <c r="L57" s="5">
        <f>F57/200</f>
        <v>0</v>
      </c>
    </row>
    <row r="58" spans="1:36" ht="15.75" hidden="1" customHeight="1" thickBot="1" x14ac:dyDescent="0.3">
      <c r="A58" s="19"/>
      <c r="B58" s="20"/>
      <c r="C58" s="54"/>
      <c r="D58" s="54"/>
      <c r="E58" s="54"/>
      <c r="F58" s="48"/>
      <c r="G58" s="26"/>
      <c r="H58" s="13"/>
      <c r="I58" s="15" t="s">
        <v>1</v>
      </c>
      <c r="J58" s="2" t="s">
        <v>2</v>
      </c>
      <c r="K58" s="2" t="s">
        <v>3</v>
      </c>
      <c r="L58" s="2" t="s">
        <v>4</v>
      </c>
    </row>
    <row r="59" spans="1:36" s="1" customFormat="1" ht="15.75" customHeight="1" thickBot="1" x14ac:dyDescent="0.3">
      <c r="A59" s="237" t="s">
        <v>49</v>
      </c>
      <c r="B59" s="238"/>
      <c r="C59" s="74"/>
      <c r="D59" s="74"/>
      <c r="E59" s="74"/>
      <c r="F59" s="177"/>
      <c r="G59" s="178"/>
      <c r="H59" s="18"/>
      <c r="I59" s="17">
        <f>C59/480</f>
        <v>0</v>
      </c>
      <c r="J59" s="5">
        <f>D59/480</f>
        <v>0</v>
      </c>
      <c r="K59" s="5">
        <f>E59/480</f>
        <v>0</v>
      </c>
      <c r="L59" s="5">
        <f>F59/480</f>
        <v>0</v>
      </c>
    </row>
    <row r="60" spans="1:36" ht="15.75" customHeight="1" x14ac:dyDescent="0.25">
      <c r="A60" s="239" t="s">
        <v>50</v>
      </c>
      <c r="B60" s="240"/>
      <c r="C60" s="234" t="s">
        <v>41</v>
      </c>
      <c r="D60" s="235"/>
      <c r="E60" s="235"/>
      <c r="F60" s="235"/>
      <c r="G60" s="235"/>
      <c r="H60" s="236"/>
      <c r="I60" s="15" t="s">
        <v>1</v>
      </c>
      <c r="J60" s="2" t="s">
        <v>2</v>
      </c>
      <c r="K60" s="2" t="s">
        <v>3</v>
      </c>
      <c r="L60" s="2" t="s">
        <v>4</v>
      </c>
      <c r="AJ60" s="73"/>
    </row>
    <row r="61" spans="1:36" ht="15.75" customHeight="1" x14ac:dyDescent="0.25">
      <c r="A61" s="186" t="s">
        <v>54</v>
      </c>
      <c r="B61" s="187"/>
      <c r="C61" s="6"/>
      <c r="D61" s="6"/>
      <c r="E61" s="6"/>
      <c r="F61" s="152"/>
      <c r="G61" s="152"/>
      <c r="H61" s="71">
        <v>10</v>
      </c>
      <c r="I61" s="16">
        <f>IF(C61="X",10,0)</f>
        <v>0</v>
      </c>
      <c r="J61" s="4">
        <f>IF(D61="X",10,0)</f>
        <v>0</v>
      </c>
      <c r="K61" s="4">
        <f>IF(E61="X",10,0)</f>
        <v>0</v>
      </c>
      <c r="L61" s="4">
        <f>IF(F61="X",10,0)</f>
        <v>0</v>
      </c>
    </row>
    <row r="62" spans="1:36" ht="15.75" customHeight="1" x14ac:dyDescent="0.25">
      <c r="A62" s="186" t="s">
        <v>53</v>
      </c>
      <c r="B62" s="187"/>
      <c r="C62" s="6"/>
      <c r="D62" s="6"/>
      <c r="E62" s="6"/>
      <c r="F62" s="152"/>
      <c r="G62" s="152"/>
      <c r="H62" s="71">
        <v>5</v>
      </c>
      <c r="I62" s="16">
        <f>IF(C62="X",5,0)</f>
        <v>0</v>
      </c>
      <c r="J62" s="4">
        <f>IF(D62="X",5,0)</f>
        <v>0</v>
      </c>
      <c r="K62" s="4">
        <f>IF(E62="X",5,0)</f>
        <v>0</v>
      </c>
      <c r="L62" s="4">
        <f>IF(F62="X",5,0)</f>
        <v>0</v>
      </c>
    </row>
    <row r="63" spans="1:36" ht="15.75" customHeight="1" x14ac:dyDescent="0.25">
      <c r="A63" s="186" t="s">
        <v>52</v>
      </c>
      <c r="B63" s="187"/>
      <c r="C63" s="6"/>
      <c r="D63" s="6"/>
      <c r="E63" s="6"/>
      <c r="F63" s="152"/>
      <c r="G63" s="152"/>
      <c r="H63" s="71">
        <v>2</v>
      </c>
      <c r="I63" s="16">
        <f>IF(C63="X",2,0)</f>
        <v>0</v>
      </c>
      <c r="J63" s="4">
        <f>IF(D63="X",2,0)</f>
        <v>0</v>
      </c>
      <c r="K63" s="4">
        <f>IF(E63="X",2,0)</f>
        <v>0</v>
      </c>
      <c r="L63" s="4">
        <f>IF(F63="X",2,0)</f>
        <v>0</v>
      </c>
    </row>
    <row r="64" spans="1:36" ht="15.75" customHeight="1" x14ac:dyDescent="0.25">
      <c r="A64" s="75" t="s">
        <v>51</v>
      </c>
      <c r="B64" s="37"/>
      <c r="C64" s="6"/>
      <c r="D64" s="6"/>
      <c r="E64" s="6"/>
      <c r="F64" s="152"/>
      <c r="G64" s="152"/>
      <c r="H64" s="71">
        <v>1</v>
      </c>
      <c r="I64" s="16">
        <f>IF(C64="X",1,0)</f>
        <v>0</v>
      </c>
      <c r="J64" s="16">
        <f>IF(D64="X",1,0)</f>
        <v>0</v>
      </c>
      <c r="K64" s="16">
        <f>IF(E64="X",1,0)</f>
        <v>0</v>
      </c>
      <c r="L64" s="16">
        <f>IF(F64="X",1,0)</f>
        <v>0</v>
      </c>
    </row>
    <row r="65" spans="1:30" s="1" customFormat="1" ht="15.75" hidden="1" customHeight="1" x14ac:dyDescent="0.25">
      <c r="A65" s="75"/>
      <c r="B65" s="3"/>
      <c r="C65" s="129">
        <f>COUNTA(C61:C64)</f>
        <v>0</v>
      </c>
      <c r="D65" s="129">
        <f>COUNTA(D61:D64)</f>
        <v>0</v>
      </c>
      <c r="E65" s="129">
        <f>COUNTA(E61:E64)</f>
        <v>0</v>
      </c>
      <c r="F65" s="130">
        <f>COUNTA(F61:F64)</f>
        <v>0</v>
      </c>
      <c r="G65" s="27"/>
      <c r="H65" s="76"/>
      <c r="I65" s="17">
        <f>SUM(I61:I64)</f>
        <v>0</v>
      </c>
      <c r="J65" s="17">
        <f>SUM(J61:J64)</f>
        <v>0</v>
      </c>
      <c r="K65" s="17">
        <f>SUM(K61:K64)</f>
        <v>0</v>
      </c>
      <c r="L65" s="17">
        <f>SUM(L61:L64)</f>
        <v>0</v>
      </c>
    </row>
    <row r="66" spans="1:30" s="1" customFormat="1" ht="15.75" customHeight="1" x14ac:dyDescent="0.25">
      <c r="A66" s="244" t="s">
        <v>55</v>
      </c>
      <c r="B66" s="245"/>
      <c r="C66" s="245"/>
      <c r="D66" s="245"/>
      <c r="E66" s="245"/>
      <c r="F66" s="245"/>
      <c r="G66" s="246"/>
      <c r="H66" s="76"/>
      <c r="I66" s="17"/>
      <c r="J66" s="17"/>
      <c r="K66" s="17"/>
      <c r="L66" s="17"/>
    </row>
    <row r="67" spans="1:30" s="1" customFormat="1" ht="15.75" customHeight="1" x14ac:dyDescent="0.25">
      <c r="A67" s="77"/>
      <c r="B67" s="78"/>
      <c r="C67" s="6"/>
      <c r="D67" s="6"/>
      <c r="E67" s="6"/>
      <c r="F67" s="152"/>
      <c r="G67" s="152"/>
      <c r="H67" s="76"/>
      <c r="I67" s="17"/>
      <c r="J67" s="17"/>
      <c r="K67" s="17"/>
      <c r="L67" s="17"/>
    </row>
    <row r="68" spans="1:30" ht="15.75" customHeight="1" thickBot="1" x14ac:dyDescent="0.3">
      <c r="A68" s="193"/>
      <c r="B68" s="194"/>
      <c r="C68" s="194"/>
      <c r="D68" s="194"/>
      <c r="E68" s="194"/>
      <c r="F68" s="194"/>
      <c r="G68" s="195"/>
      <c r="H68" s="72"/>
      <c r="I68" s="21">
        <f>I28*I37*I44*I55*I57*I59*I65</f>
        <v>0</v>
      </c>
      <c r="J68" s="21">
        <f>J28*J37*J44*J55*J57*J59*J65</f>
        <v>0</v>
      </c>
      <c r="K68" s="21">
        <f>K28*K37*K44*K55*K57*K59*K65</f>
        <v>0</v>
      </c>
      <c r="L68" s="21">
        <f>L28*L37*L44*L55*L57*L59*L65</f>
        <v>0</v>
      </c>
    </row>
    <row r="69" spans="1:30" ht="15.75" customHeight="1" x14ac:dyDescent="0.25">
      <c r="A69" s="198" t="s">
        <v>56</v>
      </c>
      <c r="B69" s="199"/>
      <c r="C69" s="199"/>
      <c r="D69" s="199"/>
      <c r="E69" s="199"/>
      <c r="F69" s="199"/>
      <c r="G69" s="200"/>
      <c r="H69" s="11"/>
      <c r="I69" s="12"/>
    </row>
    <row r="70" spans="1:30" ht="15.75" customHeight="1" x14ac:dyDescent="0.25">
      <c r="A70" s="186" t="s">
        <v>58</v>
      </c>
      <c r="B70" s="187"/>
      <c r="C70" s="65"/>
      <c r="D70" s="203" t="s">
        <v>59</v>
      </c>
      <c r="E70" s="187"/>
      <c r="F70" s="148"/>
      <c r="G70" s="149"/>
      <c r="H70" s="11"/>
      <c r="I70" s="12"/>
    </row>
    <row r="71" spans="1:30" ht="15.75" customHeight="1" thickBot="1" x14ac:dyDescent="0.3">
      <c r="A71" s="232" t="s">
        <v>60</v>
      </c>
      <c r="B71" s="233"/>
      <c r="C71" s="165"/>
      <c r="D71" s="165"/>
      <c r="E71" s="165"/>
      <c r="F71" s="165"/>
      <c r="G71" s="197"/>
      <c r="H71" s="11"/>
      <c r="I71" s="12"/>
    </row>
    <row r="72" spans="1:30" ht="15.75" customHeight="1" x14ac:dyDescent="0.25">
      <c r="A72" s="241" t="s">
        <v>61</v>
      </c>
      <c r="B72" s="242"/>
      <c r="C72" s="242"/>
      <c r="D72" s="242"/>
      <c r="E72" s="242"/>
      <c r="F72" s="243"/>
      <c r="G72" s="12"/>
      <c r="H72" s="11"/>
      <c r="I72" s="12"/>
    </row>
    <row r="73" spans="1:30" x14ac:dyDescent="0.25">
      <c r="A73" s="114" t="s">
        <v>62</v>
      </c>
      <c r="B73" s="112"/>
      <c r="C73" s="113" t="s">
        <v>57</v>
      </c>
      <c r="D73" s="113"/>
      <c r="E73" s="201"/>
      <c r="F73" s="202"/>
      <c r="G73" s="12"/>
      <c r="H73" s="11"/>
      <c r="I73" s="12"/>
    </row>
    <row r="74" spans="1:30" x14ac:dyDescent="0.25">
      <c r="A74" s="115" t="s">
        <v>21</v>
      </c>
      <c r="B74" s="111" t="str">
        <f>IF(OR(C37="errore stato fisico",C45&gt;1,C55&gt;1,C65&gt;1,AND(C36=2,C25&gt;0)),"ERRORE: SELEZIONE MULTIPLA","")</f>
        <v/>
      </c>
      <c r="C74" s="136" t="str">
        <f>IF(AND(J16=0,C45=0,C55=0,C57=0,C59=0,C65=0,C36&lt;2,C25=0),"0",IF(AND(J9=2,J10=1,J13&gt;0,J16=1),(IF(B74="ERRORE: SELEZIONE MULTIPLA"," ",IF(OR(AND(C25=0,C36&lt;2),C45=0,C55=0,C57=0,C59=0,C65=0),"mancano dati",IF(AND(I68&lt;&gt;0,ISNUMBER(I68)),I68,""))))," "))</f>
        <v>0</v>
      </c>
      <c r="D74" s="226" t="str">
        <f>IF(OR(C74="ERRORE",C74=" ")," ",IF(ISNUMBER(C74),IF(C74&gt;=6.25,"LAVORATORE ESPOSTO","lavoratore potenzialmente esposto"),""))</f>
        <v/>
      </c>
      <c r="E74" s="226"/>
      <c r="F74" s="227"/>
      <c r="G74" s="22"/>
      <c r="H74" s="8"/>
      <c r="I74" s="22"/>
      <c r="J74" s="8"/>
      <c r="K74" s="8"/>
      <c r="L74" s="8"/>
    </row>
    <row r="75" spans="1:30" x14ac:dyDescent="0.25">
      <c r="A75" s="115" t="s">
        <v>22</v>
      </c>
      <c r="B75" s="111" t="str">
        <f>IF(OR(D37="errore stato fisico",D45&gt;1,D55&gt;1,D65&gt;1,AND(D36=2,D25&gt;0)),"ERRORE: SELEZIONE MULTIPLA","")</f>
        <v/>
      </c>
      <c r="C75" s="136" t="str">
        <f>IF(AND(J17=0,D45=0,D55=0,D57=0,D59=0,D65=0,D36&lt;2,D25=0),"0",IF(AND(J9=2,J10=1,J13&gt;0,J17=1),IF(B75="ERRORE: SELEZIONE MULTIPLA"," ",IF(OR(AND(D25=0,D36&lt;2),D45=0,D55=0,D57=0,D59=0,D65=0),"mancano dati",IF(AND(J68&lt;&gt;0,ISNUMBER(J68)),J68,"")))," "))</f>
        <v>0</v>
      </c>
      <c r="D75" s="226" t="str">
        <f>IF(OR(C75="ERRORE",C75=" ")," ",IF(ISNUMBER(C75),IF(C75&gt;=6.25,"LAVORATORE ESPOSTO","lavoratore potenzialmente esposto")," "))</f>
        <v xml:space="preserve"> </v>
      </c>
      <c r="E75" s="226"/>
      <c r="F75" s="227"/>
      <c r="G75" s="12"/>
      <c r="H75" s="23"/>
      <c r="I75" s="24"/>
    </row>
    <row r="76" spans="1:30" x14ac:dyDescent="0.25">
      <c r="A76" s="115" t="s">
        <v>23</v>
      </c>
      <c r="B76" s="111" t="str">
        <f>IF(OR(E37="errore stato fisico",E45&gt;1,E55&gt;1,E65&gt;1,AND(E36=2,E25&gt;0)),"ERRORE: SELEZIONE MULTIPLA","")</f>
        <v/>
      </c>
      <c r="C76" s="136" t="str">
        <f>IF(AND(J18=0,E45=0,E55=0,E57=0,E59=0,E65=0,E36&lt;2,E25=0),"0",IF(AND(J9=2,J10=1,J13&gt;0,J18=1),IF(B76="ERRORE: SELEZIONE MULTIPLA"," ",IF(OR(AND(E25=0,E36&lt;2),E45=0,E55=0,E57=0,E59=0,E65=0),"mancano dati",IF(AND(K68&lt;&gt;0,ISNUMBER(K68)),K68,"")))," "))</f>
        <v>0</v>
      </c>
      <c r="D76" s="226" t="str">
        <f>IF(OR(C76="ERRORE",C76=" ")," ",IF(ISNUMBER(C76),IF(C76&gt;=6.25,"LAVORATORE ESPOSTO","lavoratore potenzialmente esposto"),""))</f>
        <v/>
      </c>
      <c r="E76" s="226"/>
      <c r="F76" s="227"/>
      <c r="G76" s="12"/>
      <c r="H76" s="23"/>
      <c r="I76" s="24"/>
    </row>
    <row r="77" spans="1:30" ht="15.75" thickBot="1" x14ac:dyDescent="0.3">
      <c r="A77" s="115" t="s">
        <v>24</v>
      </c>
      <c r="B77" s="111" t="str">
        <f>IF(OR(F37="errore stato fisico",F45&gt;1,F55&gt;1,F65&gt;1,AND(F36=2,F25&gt;0)),"ERRORE: SELEZIONE MULTIPLA","")</f>
        <v/>
      </c>
      <c r="C77" s="136" t="str">
        <f>IF(AND(J19=0,F45=0,F55=0,F57=0,F59=0,F65=0,F36&lt;2,F25=0),"0",IF(AND(J9=2,J10=1,J13&gt;0,J19=1),IF(B77="ERRORE: SELEZIONE MULTIPLA"," ",IF(OR(AND(F25=0,F36&lt;2),F45=0,F55=0,F57=0,F59=0,F65=0),"mancano dati",IF(AND(L68&lt;&gt;0,ISNUMBER(L68)),L68,"")))," "))</f>
        <v>0</v>
      </c>
      <c r="D77" s="226" t="str">
        <f>IF(OR(C77="ERRORE",C77=" ")," ",IF(ISNUMBER(C77),IF(C77&gt;=6.25,"LAVORATORE ESPOSTO","lavoratore potenzialmente esposto"),""))</f>
        <v/>
      </c>
      <c r="E77" s="226"/>
      <c r="F77" s="227"/>
      <c r="G77" s="12"/>
      <c r="H77" s="11"/>
      <c r="I77" s="12"/>
    </row>
    <row r="78" spans="1:30" ht="15.75" thickBot="1" x14ac:dyDescent="0.3">
      <c r="A78" s="116"/>
      <c r="B78" s="117">
        <f>IF(OR(B74="ERRORE: SELEZIONE MULTIPLA",B75="ERRORE: SELEZIONE MULTIPLA",B76="ERRORE: SELEZIONE MULTIPLA",B77="ERRORE: SELEZIONE MULTIPLA"),1,0)</f>
        <v>0</v>
      </c>
      <c r="C78" s="135" t="str">
        <f>IF(OR(F13="errore",F14="errore")," ",IF(AND(C74="0",C75="0",C76="0",C77="0")," ",IF(B78=1," ",IF(OR(C74="mancano dati",C75="mancano dati",C76="mancano dati",C77="mancano dati",C74=" ",C75=" ",C76=" ",C77=" ")," ",(C74)+(C75)+(C76)+(C77)))))</f>
        <v xml:space="preserve"> </v>
      </c>
      <c r="D78" s="204" t="str">
        <f>IF(C78=0," ",IF(ISNUMBER(C78),IF(C78&gt;=6.25,"LAVORATORE ESPOSTO","lavoratore potenzialmente esposto"),""))</f>
        <v/>
      </c>
      <c r="E78" s="205"/>
      <c r="F78" s="206"/>
      <c r="G78" s="12"/>
      <c r="H78" s="11"/>
      <c r="I78" s="12"/>
    </row>
    <row r="79" spans="1:30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</row>
    <row r="80" spans="1:30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</row>
    <row r="81" spans="5:30" x14ac:dyDescent="0.25"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</row>
    <row r="82" spans="5:30" x14ac:dyDescent="0.25">
      <c r="E82" s="11"/>
      <c r="F82" s="57" t="s">
        <v>11</v>
      </c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</row>
    <row r="83" spans="5:30" x14ac:dyDescent="0.25"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</row>
    <row r="84" spans="5:30" x14ac:dyDescent="0.25"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</row>
    <row r="85" spans="5:30" x14ac:dyDescent="0.25">
      <c r="E85" s="11"/>
      <c r="F85" s="11"/>
      <c r="G85" s="11"/>
      <c r="H85" s="11"/>
      <c r="I85" s="11"/>
      <c r="J85" s="11"/>
      <c r="K85" s="23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</row>
    <row r="86" spans="5:30" x14ac:dyDescent="0.25"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</row>
    <row r="87" spans="5:30" x14ac:dyDescent="0.25"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</row>
    <row r="88" spans="5:30" x14ac:dyDescent="0.25"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</row>
    <row r="89" spans="5:30" x14ac:dyDescent="0.25"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</row>
    <row r="90" spans="5:30" x14ac:dyDescent="0.25"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</row>
    <row r="91" spans="5:30" x14ac:dyDescent="0.25"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</row>
    <row r="92" spans="5:30" x14ac:dyDescent="0.25"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</row>
    <row r="93" spans="5:30" x14ac:dyDescent="0.25"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</row>
    <row r="94" spans="5:30" x14ac:dyDescent="0.25"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</row>
    <row r="95" spans="5:30" x14ac:dyDescent="0.25"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</row>
    <row r="96" spans="5:30" x14ac:dyDescent="0.25"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</row>
    <row r="97" spans="5:30" x14ac:dyDescent="0.25"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</row>
    <row r="98" spans="5:30" x14ac:dyDescent="0.25"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</row>
    <row r="99" spans="5:30" x14ac:dyDescent="0.25"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</row>
    <row r="100" spans="5:30" x14ac:dyDescent="0.25"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</row>
    <row r="101" spans="5:30" x14ac:dyDescent="0.25"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</row>
    <row r="102" spans="5:30" x14ac:dyDescent="0.25"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</row>
    <row r="103" spans="5:30" x14ac:dyDescent="0.25"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</row>
    <row r="104" spans="5:30" x14ac:dyDescent="0.25"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</row>
    <row r="105" spans="5:30" x14ac:dyDescent="0.25"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</row>
    <row r="106" spans="5:30" x14ac:dyDescent="0.25"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</row>
    <row r="107" spans="5:30" x14ac:dyDescent="0.25"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</row>
    <row r="108" spans="5:30" x14ac:dyDescent="0.25"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</row>
    <row r="109" spans="5:30" x14ac:dyDescent="0.25"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</row>
    <row r="110" spans="5:30" x14ac:dyDescent="0.25"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</row>
    <row r="111" spans="5:30" x14ac:dyDescent="0.25"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</row>
    <row r="112" spans="5:30" x14ac:dyDescent="0.25"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</row>
    <row r="113" spans="5:30" x14ac:dyDescent="0.25"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</row>
    <row r="114" spans="5:30" x14ac:dyDescent="0.25"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</row>
    <row r="115" spans="5:30" x14ac:dyDescent="0.25"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</row>
    <row r="116" spans="5:30" x14ac:dyDescent="0.25"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</row>
    <row r="117" spans="5:30" x14ac:dyDescent="0.25"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</row>
    <row r="118" spans="5:30" x14ac:dyDescent="0.25"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</row>
    <row r="119" spans="5:30" x14ac:dyDescent="0.25"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</row>
    <row r="120" spans="5:30" x14ac:dyDescent="0.25"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</row>
    <row r="121" spans="5:30" x14ac:dyDescent="0.25"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</row>
    <row r="122" spans="5:30" x14ac:dyDescent="0.25"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</row>
    <row r="123" spans="5:30" x14ac:dyDescent="0.25"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</row>
    <row r="124" spans="5:30" x14ac:dyDescent="0.25"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</row>
    <row r="125" spans="5:30" x14ac:dyDescent="0.25"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</row>
    <row r="126" spans="5:30" x14ac:dyDescent="0.25"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</row>
    <row r="127" spans="5:30" x14ac:dyDescent="0.25"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</row>
    <row r="128" spans="5:30" x14ac:dyDescent="0.25"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</row>
    <row r="129" spans="5:30" x14ac:dyDescent="0.25"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</row>
    <row r="130" spans="5:30" x14ac:dyDescent="0.25"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</row>
    <row r="131" spans="5:30" x14ac:dyDescent="0.25"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</row>
    <row r="132" spans="5:30" x14ac:dyDescent="0.25"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</row>
    <row r="133" spans="5:30" x14ac:dyDescent="0.25"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</row>
    <row r="134" spans="5:30" x14ac:dyDescent="0.25"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</row>
    <row r="135" spans="5:30" x14ac:dyDescent="0.25"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</row>
    <row r="136" spans="5:30" x14ac:dyDescent="0.25"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</row>
    <row r="137" spans="5:30" x14ac:dyDescent="0.25"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</row>
    <row r="138" spans="5:30" x14ac:dyDescent="0.25"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</row>
    <row r="139" spans="5:30" x14ac:dyDescent="0.25"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</row>
    <row r="140" spans="5:30" x14ac:dyDescent="0.25"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</row>
    <row r="141" spans="5:30" x14ac:dyDescent="0.25"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</row>
    <row r="142" spans="5:30" x14ac:dyDescent="0.25"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</row>
    <row r="143" spans="5:30" x14ac:dyDescent="0.25"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</row>
    <row r="144" spans="5:30" x14ac:dyDescent="0.25"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</row>
    <row r="145" spans="5:30" x14ac:dyDescent="0.25"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</row>
    <row r="146" spans="5:30" x14ac:dyDescent="0.25"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</row>
    <row r="147" spans="5:30" x14ac:dyDescent="0.25"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</row>
    <row r="148" spans="5:30" x14ac:dyDescent="0.25"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</row>
    <row r="149" spans="5:30" x14ac:dyDescent="0.25"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</row>
    <row r="150" spans="5:30" x14ac:dyDescent="0.25"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</row>
    <row r="151" spans="5:30" x14ac:dyDescent="0.25"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</row>
    <row r="152" spans="5:30" x14ac:dyDescent="0.25"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</row>
    <row r="153" spans="5:30" x14ac:dyDescent="0.25"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</row>
    <row r="154" spans="5:30" x14ac:dyDescent="0.25"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</row>
    <row r="155" spans="5:30" x14ac:dyDescent="0.25"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</row>
    <row r="156" spans="5:30" x14ac:dyDescent="0.25"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</row>
    <row r="157" spans="5:30" x14ac:dyDescent="0.25"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</row>
    <row r="158" spans="5:30" x14ac:dyDescent="0.25"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</row>
    <row r="159" spans="5:30" x14ac:dyDescent="0.25"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</row>
    <row r="160" spans="5:30" x14ac:dyDescent="0.25"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</row>
    <row r="161" spans="5:30" x14ac:dyDescent="0.25"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</row>
    <row r="162" spans="5:30" x14ac:dyDescent="0.25"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</row>
    <row r="163" spans="5:30" x14ac:dyDescent="0.25"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</row>
    <row r="164" spans="5:30" x14ac:dyDescent="0.25"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</row>
    <row r="165" spans="5:30" x14ac:dyDescent="0.25"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</row>
    <row r="166" spans="5:30" x14ac:dyDescent="0.25"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</row>
    <row r="167" spans="5:30" x14ac:dyDescent="0.25"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</row>
    <row r="168" spans="5:30" x14ac:dyDescent="0.25"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</row>
    <row r="169" spans="5:30" x14ac:dyDescent="0.25"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</row>
    <row r="170" spans="5:30" x14ac:dyDescent="0.25"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</row>
    <row r="171" spans="5:30" x14ac:dyDescent="0.25"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</row>
    <row r="172" spans="5:30" x14ac:dyDescent="0.25"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</row>
    <row r="173" spans="5:30" x14ac:dyDescent="0.25"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</row>
    <row r="174" spans="5:30" x14ac:dyDescent="0.25"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</row>
    <row r="175" spans="5:30" x14ac:dyDescent="0.25"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</row>
    <row r="176" spans="5:30" x14ac:dyDescent="0.25"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</row>
    <row r="177" spans="5:30" x14ac:dyDescent="0.25"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</row>
    <row r="178" spans="5:30" x14ac:dyDescent="0.25"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</row>
    <row r="179" spans="5:30" x14ac:dyDescent="0.25"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</row>
    <row r="180" spans="5:30" x14ac:dyDescent="0.25"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</row>
    <row r="181" spans="5:30" x14ac:dyDescent="0.25"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</row>
    <row r="182" spans="5:30" x14ac:dyDescent="0.25"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</row>
    <row r="183" spans="5:30" x14ac:dyDescent="0.25"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</row>
    <row r="184" spans="5:30" x14ac:dyDescent="0.25"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</row>
    <row r="185" spans="5:30" x14ac:dyDescent="0.25"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</row>
    <row r="186" spans="5:30" x14ac:dyDescent="0.25"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</row>
    <row r="187" spans="5:30" x14ac:dyDescent="0.25"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</row>
    <row r="188" spans="5:30" x14ac:dyDescent="0.25"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</row>
    <row r="189" spans="5:30" x14ac:dyDescent="0.25"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</row>
    <row r="190" spans="5:30" x14ac:dyDescent="0.25"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</row>
    <row r="191" spans="5:30" x14ac:dyDescent="0.25"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</row>
    <row r="192" spans="5:30" x14ac:dyDescent="0.25"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</row>
    <row r="193" spans="5:30" x14ac:dyDescent="0.25"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</row>
    <row r="194" spans="5:30" x14ac:dyDescent="0.25"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</row>
    <row r="195" spans="5:30" x14ac:dyDescent="0.25"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</row>
    <row r="196" spans="5:30" x14ac:dyDescent="0.25"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</row>
    <row r="197" spans="5:30" x14ac:dyDescent="0.25"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</row>
    <row r="198" spans="5:30" x14ac:dyDescent="0.25"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</row>
    <row r="199" spans="5:30" x14ac:dyDescent="0.25"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</row>
    <row r="200" spans="5:30" x14ac:dyDescent="0.25"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</row>
    <row r="201" spans="5:30" x14ac:dyDescent="0.25"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</row>
    <row r="202" spans="5:30" x14ac:dyDescent="0.25"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</row>
    <row r="203" spans="5:30" x14ac:dyDescent="0.25"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</row>
    <row r="204" spans="5:30" x14ac:dyDescent="0.25"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</row>
    <row r="205" spans="5:30" x14ac:dyDescent="0.25"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</row>
    <row r="206" spans="5:30" x14ac:dyDescent="0.25"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</row>
    <row r="207" spans="5:30" x14ac:dyDescent="0.25"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</row>
    <row r="208" spans="5:30" x14ac:dyDescent="0.25"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</row>
    <row r="209" spans="5:30" x14ac:dyDescent="0.25"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</row>
    <row r="210" spans="5:30" x14ac:dyDescent="0.25"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</row>
    <row r="211" spans="5:30" x14ac:dyDescent="0.25"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</row>
    <row r="212" spans="5:30" x14ac:dyDescent="0.25"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</row>
    <row r="213" spans="5:30" x14ac:dyDescent="0.25"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</row>
    <row r="214" spans="5:30" x14ac:dyDescent="0.25"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</row>
    <row r="215" spans="5:30" x14ac:dyDescent="0.25"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</row>
    <row r="216" spans="5:30" x14ac:dyDescent="0.25"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</row>
    <row r="217" spans="5:30" x14ac:dyDescent="0.25"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</row>
    <row r="218" spans="5:30" x14ac:dyDescent="0.25"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</row>
    <row r="219" spans="5:30" x14ac:dyDescent="0.25"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</row>
    <row r="220" spans="5:30" x14ac:dyDescent="0.25"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</row>
    <row r="221" spans="5:30" x14ac:dyDescent="0.25"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</row>
    <row r="222" spans="5:30" x14ac:dyDescent="0.25"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</row>
    <row r="223" spans="5:30" x14ac:dyDescent="0.25"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</row>
    <row r="224" spans="5:30" x14ac:dyDescent="0.25"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</row>
    <row r="225" spans="5:30" x14ac:dyDescent="0.25"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</row>
    <row r="226" spans="5:30" x14ac:dyDescent="0.25"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</row>
    <row r="227" spans="5:30" x14ac:dyDescent="0.25"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</row>
    <row r="228" spans="5:30" x14ac:dyDescent="0.25"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</row>
    <row r="229" spans="5:30" x14ac:dyDescent="0.25"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</row>
    <row r="230" spans="5:30" x14ac:dyDescent="0.25"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</row>
    <row r="231" spans="5:30" x14ac:dyDescent="0.25"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</row>
    <row r="232" spans="5:30" x14ac:dyDescent="0.25"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</row>
    <row r="233" spans="5:30" x14ac:dyDescent="0.25"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</row>
    <row r="234" spans="5:30" x14ac:dyDescent="0.25"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</row>
    <row r="235" spans="5:30" x14ac:dyDescent="0.25"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</row>
    <row r="236" spans="5:30" x14ac:dyDescent="0.25"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</row>
    <row r="237" spans="5:30" x14ac:dyDescent="0.25"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</row>
    <row r="238" spans="5:30" x14ac:dyDescent="0.25"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</row>
    <row r="239" spans="5:30" x14ac:dyDescent="0.25"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</row>
    <row r="240" spans="5:30" x14ac:dyDescent="0.25"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</row>
    <row r="241" spans="5:30" x14ac:dyDescent="0.25"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</row>
    <row r="242" spans="5:30" x14ac:dyDescent="0.25"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</row>
    <row r="243" spans="5:30" x14ac:dyDescent="0.25"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</row>
    <row r="244" spans="5:30" x14ac:dyDescent="0.25"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</row>
    <row r="245" spans="5:30" x14ac:dyDescent="0.25"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</row>
    <row r="246" spans="5:30" x14ac:dyDescent="0.25"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</row>
    <row r="247" spans="5:30" x14ac:dyDescent="0.25"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</row>
    <row r="248" spans="5:30" x14ac:dyDescent="0.25"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</row>
    <row r="249" spans="5:30" x14ac:dyDescent="0.25"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</row>
    <row r="250" spans="5:30" x14ac:dyDescent="0.25"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</row>
    <row r="251" spans="5:30" x14ac:dyDescent="0.25"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</row>
    <row r="252" spans="5:30" x14ac:dyDescent="0.25"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</row>
    <row r="253" spans="5:30" x14ac:dyDescent="0.25"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</row>
    <row r="254" spans="5:30" x14ac:dyDescent="0.25"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</row>
    <row r="255" spans="5:30" x14ac:dyDescent="0.25"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</row>
    <row r="256" spans="5:30" x14ac:dyDescent="0.25"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</row>
    <row r="257" spans="5:30" x14ac:dyDescent="0.25"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</row>
    <row r="258" spans="5:30" x14ac:dyDescent="0.25"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</row>
    <row r="259" spans="5:30" x14ac:dyDescent="0.25"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</row>
    <row r="260" spans="5:30" x14ac:dyDescent="0.25"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</row>
    <row r="261" spans="5:30" x14ac:dyDescent="0.25"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</row>
    <row r="262" spans="5:30" x14ac:dyDescent="0.25"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</row>
    <row r="263" spans="5:30" x14ac:dyDescent="0.25"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</row>
    <row r="264" spans="5:30" x14ac:dyDescent="0.25"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</row>
    <row r="265" spans="5:30" x14ac:dyDescent="0.25"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</row>
    <row r="266" spans="5:30" x14ac:dyDescent="0.25"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</row>
    <row r="267" spans="5:30" x14ac:dyDescent="0.25"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</row>
    <row r="268" spans="5:30" x14ac:dyDescent="0.25"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</row>
    <row r="269" spans="5:30" x14ac:dyDescent="0.25"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</row>
    <row r="270" spans="5:30" x14ac:dyDescent="0.25"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</row>
    <row r="271" spans="5:30" x14ac:dyDescent="0.25"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</row>
    <row r="272" spans="5:30" x14ac:dyDescent="0.25"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</row>
    <row r="273" spans="5:30" x14ac:dyDescent="0.25"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</row>
    <row r="274" spans="5:30" x14ac:dyDescent="0.25"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</row>
    <row r="275" spans="5:30" x14ac:dyDescent="0.25"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</row>
    <row r="276" spans="5:30" x14ac:dyDescent="0.25"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</row>
    <row r="277" spans="5:30" x14ac:dyDescent="0.25"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</row>
    <row r="278" spans="5:30" x14ac:dyDescent="0.25"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</row>
    <row r="279" spans="5:30" x14ac:dyDescent="0.25"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</row>
    <row r="280" spans="5:30" x14ac:dyDescent="0.25"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</row>
    <row r="281" spans="5:30" x14ac:dyDescent="0.25"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</row>
    <row r="282" spans="5:30" x14ac:dyDescent="0.25"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</row>
    <row r="283" spans="5:30" x14ac:dyDescent="0.25"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</row>
    <row r="284" spans="5:30" x14ac:dyDescent="0.25"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</row>
    <row r="285" spans="5:30" x14ac:dyDescent="0.25"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</row>
    <row r="286" spans="5:30" x14ac:dyDescent="0.25"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</row>
    <row r="287" spans="5:30" x14ac:dyDescent="0.25"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</row>
    <row r="288" spans="5:30" x14ac:dyDescent="0.25"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</row>
    <row r="289" spans="5:30" x14ac:dyDescent="0.25"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</row>
    <row r="290" spans="5:30" x14ac:dyDescent="0.25"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</row>
    <row r="291" spans="5:30" x14ac:dyDescent="0.25"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</row>
    <row r="292" spans="5:30" x14ac:dyDescent="0.25"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</row>
    <row r="293" spans="5:30" x14ac:dyDescent="0.25"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</row>
    <row r="294" spans="5:30" x14ac:dyDescent="0.25"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</row>
    <row r="295" spans="5:30" x14ac:dyDescent="0.25"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</row>
    <row r="296" spans="5:30" x14ac:dyDescent="0.25"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</row>
    <row r="297" spans="5:30" x14ac:dyDescent="0.25"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</row>
    <row r="298" spans="5:30" x14ac:dyDescent="0.25"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</row>
    <row r="299" spans="5:30" x14ac:dyDescent="0.25"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</row>
    <row r="300" spans="5:30" x14ac:dyDescent="0.25"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</row>
    <row r="301" spans="5:30" x14ac:dyDescent="0.25"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</row>
    <row r="302" spans="5:30" x14ac:dyDescent="0.25"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</row>
    <row r="303" spans="5:30" x14ac:dyDescent="0.25"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</row>
    <row r="304" spans="5:30" x14ac:dyDescent="0.25"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</row>
    <row r="305" spans="5:30" x14ac:dyDescent="0.25"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</row>
    <row r="306" spans="5:30" x14ac:dyDescent="0.25"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</row>
    <row r="307" spans="5:30" x14ac:dyDescent="0.25"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</row>
    <row r="308" spans="5:30" x14ac:dyDescent="0.25"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</row>
    <row r="309" spans="5:30" x14ac:dyDescent="0.25"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</row>
    <row r="310" spans="5:30" x14ac:dyDescent="0.25"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</row>
    <row r="311" spans="5:30" x14ac:dyDescent="0.25"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</row>
    <row r="312" spans="5:30" x14ac:dyDescent="0.25"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</row>
    <row r="313" spans="5:30" x14ac:dyDescent="0.25"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</row>
    <row r="314" spans="5:30" x14ac:dyDescent="0.25"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</row>
    <row r="315" spans="5:30" x14ac:dyDescent="0.25"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</row>
    <row r="316" spans="5:30" x14ac:dyDescent="0.25"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</row>
    <row r="317" spans="5:30" x14ac:dyDescent="0.25"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</row>
    <row r="318" spans="5:30" x14ac:dyDescent="0.25"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</row>
    <row r="319" spans="5:30" x14ac:dyDescent="0.25"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</row>
    <row r="320" spans="5:30" x14ac:dyDescent="0.25"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</row>
    <row r="321" spans="5:30" x14ac:dyDescent="0.25"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</row>
    <row r="322" spans="5:30" x14ac:dyDescent="0.25"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</row>
    <row r="323" spans="5:30" x14ac:dyDescent="0.25"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</row>
    <row r="324" spans="5:30" x14ac:dyDescent="0.25"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</row>
    <row r="325" spans="5:30" x14ac:dyDescent="0.25"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</row>
    <row r="326" spans="5:30" x14ac:dyDescent="0.25"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</row>
    <row r="327" spans="5:30" x14ac:dyDescent="0.25"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</row>
    <row r="328" spans="5:30" x14ac:dyDescent="0.25"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</row>
    <row r="329" spans="5:30" x14ac:dyDescent="0.25"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</row>
    <row r="330" spans="5:30" x14ac:dyDescent="0.25"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</row>
    <row r="331" spans="5:30" x14ac:dyDescent="0.25"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</row>
    <row r="332" spans="5:30" x14ac:dyDescent="0.25"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</row>
    <row r="333" spans="5:30" x14ac:dyDescent="0.25"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</row>
    <row r="334" spans="5:30" x14ac:dyDescent="0.25"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</row>
    <row r="335" spans="5:30" x14ac:dyDescent="0.25"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</row>
    <row r="336" spans="5:30" x14ac:dyDescent="0.25"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</row>
    <row r="337" spans="5:30" x14ac:dyDescent="0.25"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</row>
    <row r="338" spans="5:30" x14ac:dyDescent="0.25"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</row>
    <row r="339" spans="5:30" x14ac:dyDescent="0.25"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</row>
    <row r="340" spans="5:30" x14ac:dyDescent="0.25"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</row>
    <row r="341" spans="5:30" x14ac:dyDescent="0.25"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</row>
    <row r="342" spans="5:30" x14ac:dyDescent="0.25"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</row>
    <row r="343" spans="5:30" x14ac:dyDescent="0.25"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</row>
    <row r="344" spans="5:30" x14ac:dyDescent="0.25"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</row>
    <row r="345" spans="5:30" x14ac:dyDescent="0.25"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</row>
    <row r="346" spans="5:30" x14ac:dyDescent="0.25"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</row>
    <row r="347" spans="5:30" x14ac:dyDescent="0.25"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</row>
    <row r="348" spans="5:30" x14ac:dyDescent="0.25"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</row>
    <row r="349" spans="5:30" x14ac:dyDescent="0.25"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</row>
    <row r="350" spans="5:30" x14ac:dyDescent="0.25"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</row>
    <row r="351" spans="5:30" x14ac:dyDescent="0.25"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</row>
    <row r="352" spans="5:30" x14ac:dyDescent="0.25"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</row>
    <row r="353" spans="5:30" x14ac:dyDescent="0.25"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</row>
    <row r="354" spans="5:30" x14ac:dyDescent="0.25"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</row>
    <row r="355" spans="5:30" x14ac:dyDescent="0.25"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</row>
    <row r="356" spans="5:30" x14ac:dyDescent="0.25"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</row>
    <row r="357" spans="5:30" x14ac:dyDescent="0.25"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</row>
    <row r="358" spans="5:30" x14ac:dyDescent="0.25"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</row>
    <row r="359" spans="5:30" x14ac:dyDescent="0.25"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</row>
    <row r="360" spans="5:30" x14ac:dyDescent="0.25"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</row>
    <row r="361" spans="5:30" x14ac:dyDescent="0.25"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</row>
    <row r="362" spans="5:30" x14ac:dyDescent="0.25"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</row>
    <row r="363" spans="5:30" x14ac:dyDescent="0.25"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</row>
    <row r="364" spans="5:30" x14ac:dyDescent="0.25"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</row>
    <row r="365" spans="5:30" x14ac:dyDescent="0.25"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</row>
    <row r="366" spans="5:30" x14ac:dyDescent="0.25"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</row>
    <row r="367" spans="5:30" x14ac:dyDescent="0.25"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</row>
    <row r="368" spans="5:30" x14ac:dyDescent="0.25"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</row>
    <row r="369" spans="5:30" x14ac:dyDescent="0.25"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</row>
    <row r="370" spans="5:30" x14ac:dyDescent="0.25"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</row>
    <row r="371" spans="5:30" x14ac:dyDescent="0.25"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</row>
    <row r="372" spans="5:30" x14ac:dyDescent="0.25"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</row>
    <row r="373" spans="5:30" x14ac:dyDescent="0.25"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</row>
    <row r="374" spans="5:30" x14ac:dyDescent="0.25"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</row>
    <row r="375" spans="5:30" x14ac:dyDescent="0.25"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</row>
    <row r="376" spans="5:30" x14ac:dyDescent="0.25"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</row>
    <row r="377" spans="5:30" x14ac:dyDescent="0.25"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</row>
    <row r="378" spans="5:30" x14ac:dyDescent="0.25"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</row>
    <row r="379" spans="5:30" x14ac:dyDescent="0.25"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</row>
    <row r="380" spans="5:30" x14ac:dyDescent="0.25"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</row>
    <row r="381" spans="5:30" x14ac:dyDescent="0.25"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</row>
    <row r="382" spans="5:30" x14ac:dyDescent="0.25"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</row>
    <row r="383" spans="5:30" x14ac:dyDescent="0.25"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</row>
    <row r="384" spans="5:30" x14ac:dyDescent="0.25"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</row>
    <row r="385" spans="5:30" x14ac:dyDescent="0.25"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</row>
    <row r="386" spans="5:30" x14ac:dyDescent="0.25"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</row>
    <row r="387" spans="5:30" x14ac:dyDescent="0.25"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</row>
    <row r="388" spans="5:30" x14ac:dyDescent="0.25"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</row>
    <row r="389" spans="5:30" x14ac:dyDescent="0.25"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</row>
    <row r="390" spans="5:30" x14ac:dyDescent="0.25"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</row>
    <row r="391" spans="5:30" x14ac:dyDescent="0.25"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</row>
    <row r="392" spans="5:30" x14ac:dyDescent="0.25"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</row>
    <row r="393" spans="5:30" x14ac:dyDescent="0.25"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</row>
    <row r="394" spans="5:30" x14ac:dyDescent="0.25"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</row>
    <row r="395" spans="5:30" x14ac:dyDescent="0.25"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</row>
    <row r="396" spans="5:30" x14ac:dyDescent="0.25"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</row>
    <row r="397" spans="5:30" x14ac:dyDescent="0.25"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</row>
    <row r="398" spans="5:30" x14ac:dyDescent="0.25"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</row>
    <row r="399" spans="5:30" x14ac:dyDescent="0.25"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</row>
    <row r="400" spans="5:30" x14ac:dyDescent="0.25"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</row>
    <row r="401" spans="5:30" x14ac:dyDescent="0.25"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</row>
    <row r="402" spans="5:30" x14ac:dyDescent="0.25"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</row>
    <row r="403" spans="5:30" x14ac:dyDescent="0.25"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</row>
    <row r="404" spans="5:30" x14ac:dyDescent="0.25"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</row>
    <row r="405" spans="5:30" x14ac:dyDescent="0.25"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</row>
    <row r="406" spans="5:30" x14ac:dyDescent="0.25"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</row>
    <row r="407" spans="5:30" x14ac:dyDescent="0.25"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</row>
    <row r="408" spans="5:30" x14ac:dyDescent="0.25"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</row>
    <row r="409" spans="5:30" x14ac:dyDescent="0.25"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</row>
    <row r="410" spans="5:30" x14ac:dyDescent="0.25"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</row>
    <row r="411" spans="5:30" x14ac:dyDescent="0.25"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</row>
    <row r="412" spans="5:30" x14ac:dyDescent="0.25"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</row>
    <row r="413" spans="5:30" x14ac:dyDescent="0.25"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</row>
    <row r="414" spans="5:30" x14ac:dyDescent="0.25"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</row>
    <row r="415" spans="5:30" x14ac:dyDescent="0.25"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</row>
    <row r="416" spans="5:30" x14ac:dyDescent="0.25"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</row>
    <row r="417" spans="5:30" x14ac:dyDescent="0.25"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</row>
    <row r="418" spans="5:30" x14ac:dyDescent="0.25"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</row>
    <row r="419" spans="5:30" x14ac:dyDescent="0.25"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</row>
    <row r="420" spans="5:30" x14ac:dyDescent="0.25"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</row>
    <row r="421" spans="5:30" x14ac:dyDescent="0.25"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</row>
    <row r="422" spans="5:30" x14ac:dyDescent="0.25"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</row>
    <row r="423" spans="5:30" x14ac:dyDescent="0.25"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</row>
    <row r="424" spans="5:30" x14ac:dyDescent="0.25"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</row>
    <row r="425" spans="5:30" x14ac:dyDescent="0.25"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</row>
    <row r="426" spans="5:30" x14ac:dyDescent="0.25"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</row>
    <row r="427" spans="5:30" x14ac:dyDescent="0.25"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</row>
    <row r="428" spans="5:30" x14ac:dyDescent="0.25"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</row>
    <row r="429" spans="5:30" x14ac:dyDescent="0.25"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</row>
    <row r="430" spans="5:30" x14ac:dyDescent="0.25"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</row>
    <row r="431" spans="5:30" x14ac:dyDescent="0.25"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</row>
    <row r="432" spans="5:30" x14ac:dyDescent="0.25"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</row>
    <row r="433" spans="5:30" x14ac:dyDescent="0.25"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</row>
    <row r="434" spans="5:30" x14ac:dyDescent="0.25"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</row>
    <row r="435" spans="5:30" x14ac:dyDescent="0.25"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</row>
    <row r="436" spans="5:30" x14ac:dyDescent="0.25"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</row>
    <row r="437" spans="5:30" x14ac:dyDescent="0.25"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</row>
    <row r="438" spans="5:30" x14ac:dyDescent="0.25"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</row>
    <row r="439" spans="5:30" x14ac:dyDescent="0.25"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</row>
    <row r="440" spans="5:30" x14ac:dyDescent="0.25"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</row>
    <row r="441" spans="5:30" x14ac:dyDescent="0.25"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</row>
    <row r="442" spans="5:30" x14ac:dyDescent="0.25"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</row>
    <row r="443" spans="5:30" x14ac:dyDescent="0.25"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</row>
    <row r="444" spans="5:30" x14ac:dyDescent="0.25"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</row>
    <row r="445" spans="5:30" x14ac:dyDescent="0.25"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</row>
    <row r="446" spans="5:30" x14ac:dyDescent="0.25"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</row>
    <row r="447" spans="5:30" x14ac:dyDescent="0.25"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</row>
    <row r="448" spans="5:30" x14ac:dyDescent="0.25"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</row>
    <row r="449" spans="5:30" x14ac:dyDescent="0.25"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</row>
    <row r="450" spans="5:30" x14ac:dyDescent="0.25"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</row>
    <row r="451" spans="5:30" x14ac:dyDescent="0.25"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</row>
    <row r="452" spans="5:30" x14ac:dyDescent="0.25"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</row>
    <row r="453" spans="5:30" x14ac:dyDescent="0.25"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</row>
    <row r="454" spans="5:30" x14ac:dyDescent="0.25"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</row>
    <row r="455" spans="5:30" x14ac:dyDescent="0.25"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</row>
    <row r="456" spans="5:30" x14ac:dyDescent="0.25"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</row>
    <row r="457" spans="5:30" x14ac:dyDescent="0.25"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</row>
    <row r="458" spans="5:30" x14ac:dyDescent="0.25"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</row>
    <row r="459" spans="5:30" x14ac:dyDescent="0.25"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</row>
    <row r="460" spans="5:30" x14ac:dyDescent="0.25"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</row>
    <row r="461" spans="5:30" x14ac:dyDescent="0.25"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</row>
    <row r="462" spans="5:30" x14ac:dyDescent="0.25"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</row>
    <row r="463" spans="5:30" x14ac:dyDescent="0.25"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</row>
    <row r="464" spans="5:30" x14ac:dyDescent="0.25"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</row>
    <row r="465" spans="5:30" x14ac:dyDescent="0.25"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</row>
    <row r="466" spans="5:30" x14ac:dyDescent="0.25"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</row>
    <row r="467" spans="5:30" x14ac:dyDescent="0.25"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</row>
    <row r="468" spans="5:30" x14ac:dyDescent="0.25"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</row>
    <row r="469" spans="5:30" x14ac:dyDescent="0.25"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</row>
    <row r="470" spans="5:30" x14ac:dyDescent="0.25"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</row>
    <row r="471" spans="5:30" x14ac:dyDescent="0.25"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</row>
    <row r="472" spans="5:30" x14ac:dyDescent="0.25"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</row>
    <row r="473" spans="5:30" x14ac:dyDescent="0.25"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</row>
    <row r="474" spans="5:30" x14ac:dyDescent="0.25"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</row>
    <row r="475" spans="5:30" x14ac:dyDescent="0.25"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</row>
    <row r="476" spans="5:30" x14ac:dyDescent="0.25"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</row>
    <row r="477" spans="5:30" x14ac:dyDescent="0.25"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</row>
    <row r="478" spans="5:30" x14ac:dyDescent="0.25"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</row>
    <row r="479" spans="5:30" x14ac:dyDescent="0.25"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</row>
    <row r="480" spans="5:30" x14ac:dyDescent="0.25"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</row>
    <row r="481" spans="5:30" x14ac:dyDescent="0.25"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</row>
    <row r="482" spans="5:30" x14ac:dyDescent="0.25"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</row>
    <row r="483" spans="5:30" x14ac:dyDescent="0.25"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</row>
    <row r="484" spans="5:30" x14ac:dyDescent="0.25"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</row>
    <row r="485" spans="5:30" x14ac:dyDescent="0.25"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</row>
    <row r="486" spans="5:30" x14ac:dyDescent="0.25"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</row>
    <row r="487" spans="5:30" x14ac:dyDescent="0.25"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</row>
    <row r="488" spans="5:30" x14ac:dyDescent="0.25"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</row>
    <row r="489" spans="5:30" x14ac:dyDescent="0.25"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</row>
    <row r="490" spans="5:30" x14ac:dyDescent="0.25"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</row>
    <row r="491" spans="5:30" x14ac:dyDescent="0.25"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</row>
    <row r="492" spans="5:30" x14ac:dyDescent="0.25"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</row>
    <row r="493" spans="5:30" x14ac:dyDescent="0.25"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</row>
    <row r="494" spans="5:30" x14ac:dyDescent="0.25"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</row>
    <row r="495" spans="5:30" x14ac:dyDescent="0.25"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</row>
    <row r="496" spans="5:30" x14ac:dyDescent="0.25"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</row>
    <row r="497" spans="5:30" x14ac:dyDescent="0.25"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</row>
    <row r="498" spans="5:30" x14ac:dyDescent="0.25"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</row>
    <row r="499" spans="5:30" x14ac:dyDescent="0.25"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</row>
    <row r="500" spans="5:30" x14ac:dyDescent="0.25"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</row>
    <row r="501" spans="5:30" x14ac:dyDescent="0.25"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</row>
    <row r="502" spans="5:30" x14ac:dyDescent="0.25"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</row>
    <row r="503" spans="5:30" x14ac:dyDescent="0.25"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</row>
    <row r="504" spans="5:30" x14ac:dyDescent="0.25"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</row>
    <row r="505" spans="5:30" x14ac:dyDescent="0.25"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</row>
    <row r="506" spans="5:30" x14ac:dyDescent="0.25"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</row>
    <row r="507" spans="5:30" x14ac:dyDescent="0.25"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</row>
    <row r="508" spans="5:30" x14ac:dyDescent="0.25"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</row>
    <row r="509" spans="5:30" x14ac:dyDescent="0.25"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</row>
    <row r="510" spans="5:30" x14ac:dyDescent="0.25"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</row>
    <row r="511" spans="5:30" x14ac:dyDescent="0.25"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</row>
    <row r="512" spans="5:30" x14ac:dyDescent="0.25"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</row>
    <row r="513" spans="5:30" x14ac:dyDescent="0.25"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</row>
    <row r="514" spans="5:30" x14ac:dyDescent="0.25"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</row>
    <row r="515" spans="5:30" x14ac:dyDescent="0.25"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</row>
    <row r="516" spans="5:30" x14ac:dyDescent="0.25"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</row>
    <row r="517" spans="5:30" x14ac:dyDescent="0.25"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</row>
    <row r="518" spans="5:30" x14ac:dyDescent="0.25"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</row>
    <row r="519" spans="5:30" x14ac:dyDescent="0.25"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</row>
    <row r="520" spans="5:30" x14ac:dyDescent="0.25"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</row>
    <row r="521" spans="5:30" x14ac:dyDescent="0.25"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</row>
    <row r="522" spans="5:30" x14ac:dyDescent="0.25"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</row>
    <row r="523" spans="5:30" x14ac:dyDescent="0.25"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</row>
    <row r="524" spans="5:30" x14ac:dyDescent="0.25"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</row>
    <row r="525" spans="5:30" x14ac:dyDescent="0.25"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</row>
    <row r="526" spans="5:30" x14ac:dyDescent="0.25"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</row>
    <row r="527" spans="5:30" x14ac:dyDescent="0.25"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</row>
    <row r="528" spans="5:30" x14ac:dyDescent="0.25"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</row>
    <row r="529" spans="5:30" x14ac:dyDescent="0.25"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</row>
    <row r="530" spans="5:30" x14ac:dyDescent="0.25"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</row>
    <row r="531" spans="5:30" x14ac:dyDescent="0.25"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</row>
    <row r="532" spans="5:30" x14ac:dyDescent="0.25"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</row>
    <row r="533" spans="5:30" x14ac:dyDescent="0.25"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</row>
    <row r="534" spans="5:30" x14ac:dyDescent="0.25"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</row>
    <row r="535" spans="5:30" x14ac:dyDescent="0.25"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</row>
    <row r="536" spans="5:30" x14ac:dyDescent="0.25"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</row>
    <row r="537" spans="5:30" x14ac:dyDescent="0.25"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</row>
    <row r="538" spans="5:30" x14ac:dyDescent="0.25"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</row>
    <row r="539" spans="5:30" x14ac:dyDescent="0.25"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</row>
    <row r="540" spans="5:30" x14ac:dyDescent="0.25"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</row>
    <row r="541" spans="5:30" x14ac:dyDescent="0.25"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</row>
    <row r="542" spans="5:30" x14ac:dyDescent="0.25"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</row>
    <row r="543" spans="5:30" x14ac:dyDescent="0.25"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</row>
    <row r="544" spans="5:30" x14ac:dyDescent="0.25"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</row>
    <row r="545" spans="5:30" x14ac:dyDescent="0.25"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</row>
    <row r="546" spans="5:30" x14ac:dyDescent="0.25"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</row>
    <row r="547" spans="5:30" x14ac:dyDescent="0.25"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</row>
    <row r="548" spans="5:30" x14ac:dyDescent="0.25"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</row>
    <row r="549" spans="5:30" x14ac:dyDescent="0.25"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</row>
    <row r="550" spans="5:30" x14ac:dyDescent="0.25"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</row>
    <row r="551" spans="5:30" x14ac:dyDescent="0.25"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</row>
    <row r="552" spans="5:30" x14ac:dyDescent="0.25"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</row>
    <row r="553" spans="5:30" x14ac:dyDescent="0.25"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</row>
    <row r="554" spans="5:30" x14ac:dyDescent="0.25"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</row>
    <row r="555" spans="5:30" x14ac:dyDescent="0.25"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</row>
    <row r="556" spans="5:30" x14ac:dyDescent="0.25"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</row>
    <row r="557" spans="5:30" x14ac:dyDescent="0.25"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</row>
    <row r="558" spans="5:30" x14ac:dyDescent="0.25"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</row>
    <row r="559" spans="5:30" x14ac:dyDescent="0.25"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</row>
    <row r="560" spans="5:30" x14ac:dyDescent="0.25"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</row>
    <row r="561" spans="5:30" x14ac:dyDescent="0.25"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</row>
    <row r="562" spans="5:30" x14ac:dyDescent="0.25"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</row>
    <row r="563" spans="5:30" x14ac:dyDescent="0.25"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</row>
    <row r="564" spans="5:30" x14ac:dyDescent="0.25"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</row>
    <row r="565" spans="5:30" x14ac:dyDescent="0.25"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</row>
    <row r="566" spans="5:30" x14ac:dyDescent="0.25"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</row>
    <row r="567" spans="5:30" x14ac:dyDescent="0.25"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</row>
    <row r="568" spans="5:30" x14ac:dyDescent="0.25"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</row>
    <row r="569" spans="5:30" x14ac:dyDescent="0.25"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</row>
    <row r="570" spans="5:30" x14ac:dyDescent="0.25"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</row>
    <row r="571" spans="5:30" x14ac:dyDescent="0.25"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</row>
    <row r="572" spans="5:30" x14ac:dyDescent="0.25"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</row>
    <row r="573" spans="5:30" x14ac:dyDescent="0.25"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</row>
    <row r="574" spans="5:30" x14ac:dyDescent="0.25"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</row>
    <row r="575" spans="5:30" x14ac:dyDescent="0.25"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</row>
    <row r="576" spans="5:30" x14ac:dyDescent="0.25"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</row>
    <row r="577" spans="5:30" x14ac:dyDescent="0.25"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</row>
    <row r="578" spans="5:30" x14ac:dyDescent="0.25"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</row>
    <row r="579" spans="5:30" x14ac:dyDescent="0.25"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</row>
    <row r="580" spans="5:30" x14ac:dyDescent="0.25"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</row>
    <row r="581" spans="5:30" x14ac:dyDescent="0.25"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</row>
    <row r="582" spans="5:30" x14ac:dyDescent="0.25"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</row>
    <row r="583" spans="5:30" x14ac:dyDescent="0.25"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</row>
    <row r="584" spans="5:30" x14ac:dyDescent="0.25"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</row>
    <row r="585" spans="5:30" x14ac:dyDescent="0.25"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</row>
    <row r="586" spans="5:30" x14ac:dyDescent="0.25"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</row>
    <row r="587" spans="5:30" x14ac:dyDescent="0.25"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</row>
    <row r="588" spans="5:30" x14ac:dyDescent="0.25"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</row>
    <row r="589" spans="5:30" x14ac:dyDescent="0.25"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</row>
    <row r="590" spans="5:30" x14ac:dyDescent="0.25"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</row>
    <row r="591" spans="5:30" x14ac:dyDescent="0.25"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</row>
    <row r="592" spans="5:30" x14ac:dyDescent="0.25"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</row>
    <row r="593" spans="5:30" x14ac:dyDescent="0.25"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</row>
    <row r="594" spans="5:30" x14ac:dyDescent="0.25"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</row>
    <row r="595" spans="5:30" x14ac:dyDescent="0.25"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</row>
    <row r="596" spans="5:30" x14ac:dyDescent="0.25"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</row>
    <row r="597" spans="5:30" x14ac:dyDescent="0.25"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</row>
    <row r="598" spans="5:30" x14ac:dyDescent="0.25"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</row>
    <row r="599" spans="5:30" x14ac:dyDescent="0.25"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</row>
    <row r="600" spans="5:30" x14ac:dyDescent="0.25"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</row>
    <row r="601" spans="5:30" x14ac:dyDescent="0.25"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</row>
    <row r="602" spans="5:30" x14ac:dyDescent="0.25"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</row>
    <row r="603" spans="5:30" x14ac:dyDescent="0.25"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</row>
    <row r="604" spans="5:30" x14ac:dyDescent="0.25"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</row>
    <row r="605" spans="5:30" x14ac:dyDescent="0.25"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</row>
    <row r="606" spans="5:30" x14ac:dyDescent="0.25"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</row>
    <row r="607" spans="5:30" x14ac:dyDescent="0.25"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</row>
    <row r="608" spans="5:30" x14ac:dyDescent="0.25"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</row>
    <row r="609" spans="5:30" x14ac:dyDescent="0.25"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</row>
    <row r="610" spans="5:30" x14ac:dyDescent="0.25"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</row>
    <row r="611" spans="5:30" x14ac:dyDescent="0.25"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</row>
    <row r="612" spans="5:30" x14ac:dyDescent="0.25"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</row>
    <row r="613" spans="5:30" x14ac:dyDescent="0.25"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</row>
    <row r="614" spans="5:30" x14ac:dyDescent="0.25"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</row>
    <row r="615" spans="5:30" x14ac:dyDescent="0.25"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</row>
    <row r="616" spans="5:30" x14ac:dyDescent="0.25"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</row>
    <row r="617" spans="5:30" x14ac:dyDescent="0.25"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</row>
    <row r="618" spans="5:30" x14ac:dyDescent="0.25"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</row>
    <row r="619" spans="5:30" x14ac:dyDescent="0.25"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</row>
    <row r="620" spans="5:30" x14ac:dyDescent="0.25"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</row>
    <row r="621" spans="5:30" x14ac:dyDescent="0.25"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</row>
    <row r="622" spans="5:30" x14ac:dyDescent="0.25"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</row>
    <row r="623" spans="5:30" x14ac:dyDescent="0.25"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</row>
    <row r="624" spans="5:30" x14ac:dyDescent="0.25"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</row>
    <row r="625" spans="5:30" x14ac:dyDescent="0.25"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</row>
    <row r="626" spans="5:30" x14ac:dyDescent="0.25"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</row>
    <row r="627" spans="5:30" x14ac:dyDescent="0.25"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</row>
    <row r="628" spans="5:30" x14ac:dyDescent="0.25"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</row>
    <row r="629" spans="5:30" x14ac:dyDescent="0.25"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</row>
    <row r="630" spans="5:30" x14ac:dyDescent="0.25"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</row>
    <row r="631" spans="5:30" x14ac:dyDescent="0.25"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</row>
    <row r="632" spans="5:30" x14ac:dyDescent="0.25"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</row>
    <row r="633" spans="5:30" x14ac:dyDescent="0.25"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</row>
    <row r="634" spans="5:30" x14ac:dyDescent="0.25"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</row>
    <row r="635" spans="5:30" x14ac:dyDescent="0.25"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</row>
    <row r="636" spans="5:30" x14ac:dyDescent="0.25"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</row>
    <row r="637" spans="5:30" x14ac:dyDescent="0.25"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</row>
    <row r="638" spans="5:30" x14ac:dyDescent="0.25"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</row>
    <row r="639" spans="5:30" x14ac:dyDescent="0.25"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</row>
    <row r="640" spans="5:30" x14ac:dyDescent="0.25"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</row>
    <row r="641" spans="5:30" x14ac:dyDescent="0.25"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</row>
    <row r="642" spans="5:30" x14ac:dyDescent="0.25"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</row>
    <row r="643" spans="5:30" x14ac:dyDescent="0.25"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</row>
    <row r="644" spans="5:30" x14ac:dyDescent="0.25"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</row>
    <row r="645" spans="5:30" x14ac:dyDescent="0.25"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</row>
    <row r="646" spans="5:30" x14ac:dyDescent="0.25"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</row>
    <row r="647" spans="5:30" x14ac:dyDescent="0.25"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</row>
    <row r="648" spans="5:30" x14ac:dyDescent="0.25"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</row>
    <row r="649" spans="5:30" x14ac:dyDescent="0.25"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</row>
    <row r="650" spans="5:30" x14ac:dyDescent="0.25"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</row>
    <row r="651" spans="5:30" x14ac:dyDescent="0.25"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</row>
    <row r="652" spans="5:30" x14ac:dyDescent="0.25"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</row>
    <row r="653" spans="5:30" x14ac:dyDescent="0.25"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</row>
    <row r="654" spans="5:30" x14ac:dyDescent="0.25"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</row>
    <row r="655" spans="5:30" x14ac:dyDescent="0.25"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</row>
    <row r="656" spans="5:30" x14ac:dyDescent="0.25"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</row>
    <row r="657" spans="5:30" x14ac:dyDescent="0.25"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</row>
    <row r="658" spans="5:30" x14ac:dyDescent="0.25"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</row>
    <row r="659" spans="5:30" x14ac:dyDescent="0.25"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</row>
    <row r="660" spans="5:30" x14ac:dyDescent="0.25"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</row>
    <row r="661" spans="5:30" x14ac:dyDescent="0.25"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</row>
    <row r="662" spans="5:30" x14ac:dyDescent="0.25"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</row>
    <row r="663" spans="5:30" x14ac:dyDescent="0.25"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</row>
    <row r="664" spans="5:30" x14ac:dyDescent="0.25"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</row>
    <row r="665" spans="5:30" x14ac:dyDescent="0.25"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</row>
    <row r="666" spans="5:30" x14ac:dyDescent="0.25"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</row>
    <row r="667" spans="5:30" x14ac:dyDescent="0.25"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</row>
    <row r="668" spans="5:30" x14ac:dyDescent="0.25"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</row>
    <row r="669" spans="5:30" x14ac:dyDescent="0.25"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</row>
    <row r="670" spans="5:30" x14ac:dyDescent="0.25"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</row>
    <row r="671" spans="5:30" x14ac:dyDescent="0.25"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</row>
    <row r="672" spans="5:30" x14ac:dyDescent="0.25"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</row>
    <row r="673" spans="5:30" x14ac:dyDescent="0.25"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</row>
    <row r="674" spans="5:30" x14ac:dyDescent="0.25"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</row>
    <row r="675" spans="5:30" x14ac:dyDescent="0.25"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</row>
    <row r="676" spans="5:30" x14ac:dyDescent="0.25"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</row>
    <row r="677" spans="5:30" x14ac:dyDescent="0.25"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</row>
    <row r="678" spans="5:30" x14ac:dyDescent="0.25"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</row>
    <row r="679" spans="5:30" x14ac:dyDescent="0.25"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</row>
    <row r="680" spans="5:30" x14ac:dyDescent="0.25"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</row>
    <row r="681" spans="5:30" x14ac:dyDescent="0.25"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</row>
    <row r="682" spans="5:30" x14ac:dyDescent="0.25"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</row>
    <row r="683" spans="5:30" x14ac:dyDescent="0.25"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</row>
    <row r="684" spans="5:30" x14ac:dyDescent="0.25"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</row>
    <row r="685" spans="5:30" x14ac:dyDescent="0.25"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</row>
    <row r="686" spans="5:30" x14ac:dyDescent="0.25"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</row>
    <row r="687" spans="5:30" x14ac:dyDescent="0.25"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</row>
    <row r="688" spans="5:30" x14ac:dyDescent="0.25"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</row>
    <row r="689" spans="5:30" x14ac:dyDescent="0.25"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</row>
    <row r="690" spans="5:30" x14ac:dyDescent="0.25"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</row>
    <row r="691" spans="5:30" x14ac:dyDescent="0.25"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</row>
    <row r="692" spans="5:30" x14ac:dyDescent="0.25"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</row>
    <row r="693" spans="5:30" x14ac:dyDescent="0.25"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</row>
    <row r="694" spans="5:30" x14ac:dyDescent="0.25"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</row>
    <row r="695" spans="5:30" x14ac:dyDescent="0.25"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</row>
    <row r="696" spans="5:30" x14ac:dyDescent="0.25"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</row>
    <row r="697" spans="5:30" x14ac:dyDescent="0.25"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</row>
    <row r="698" spans="5:30" x14ac:dyDescent="0.25"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</row>
    <row r="699" spans="5:30" x14ac:dyDescent="0.25"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</row>
    <row r="700" spans="5:30" x14ac:dyDescent="0.25"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</row>
    <row r="701" spans="5:30" x14ac:dyDescent="0.25"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</row>
    <row r="702" spans="5:30" x14ac:dyDescent="0.25"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</row>
    <row r="703" spans="5:30" x14ac:dyDescent="0.25"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</row>
    <row r="704" spans="5:30" x14ac:dyDescent="0.25"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</row>
    <row r="705" spans="5:30" x14ac:dyDescent="0.25"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</row>
    <row r="706" spans="5:30" x14ac:dyDescent="0.25"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</row>
    <row r="707" spans="5:30" x14ac:dyDescent="0.25"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</row>
    <row r="708" spans="5:30" x14ac:dyDescent="0.25"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</row>
    <row r="709" spans="5:30" x14ac:dyDescent="0.25"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</row>
    <row r="710" spans="5:30" x14ac:dyDescent="0.25"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</row>
    <row r="711" spans="5:30" x14ac:dyDescent="0.25"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</row>
    <row r="712" spans="5:30" x14ac:dyDescent="0.25"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</row>
    <row r="713" spans="5:30" x14ac:dyDescent="0.25"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</row>
    <row r="714" spans="5:30" x14ac:dyDescent="0.25"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</row>
    <row r="715" spans="5:30" x14ac:dyDescent="0.25"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</row>
    <row r="716" spans="5:30" x14ac:dyDescent="0.25"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/>
    </row>
    <row r="717" spans="5:30" x14ac:dyDescent="0.25"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/>
    </row>
    <row r="718" spans="5:30" x14ac:dyDescent="0.25"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/>
    </row>
    <row r="719" spans="5:30" x14ac:dyDescent="0.25"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/>
    </row>
    <row r="720" spans="5:30" x14ac:dyDescent="0.25"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</row>
    <row r="721" spans="5:30" x14ac:dyDescent="0.25"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</row>
    <row r="722" spans="5:30" x14ac:dyDescent="0.25"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/>
    </row>
    <row r="723" spans="5:30" x14ac:dyDescent="0.25"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/>
    </row>
    <row r="724" spans="5:30" x14ac:dyDescent="0.25"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/>
    </row>
    <row r="725" spans="5:30" x14ac:dyDescent="0.25"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/>
    </row>
    <row r="726" spans="5:30" x14ac:dyDescent="0.25"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  <c r="AC726" s="11"/>
      <c r="AD726" s="11"/>
    </row>
    <row r="727" spans="5:30" x14ac:dyDescent="0.25"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  <c r="AC727" s="11"/>
      <c r="AD727" s="11"/>
    </row>
    <row r="728" spans="5:30" x14ac:dyDescent="0.25"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  <c r="AC728" s="11"/>
      <c r="AD728" s="11"/>
    </row>
    <row r="729" spans="5:30" x14ac:dyDescent="0.25"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  <c r="AB729" s="11"/>
      <c r="AC729" s="11"/>
      <c r="AD729" s="11"/>
    </row>
    <row r="730" spans="5:30" x14ac:dyDescent="0.25"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  <c r="AB730" s="11"/>
      <c r="AC730" s="11"/>
      <c r="AD730" s="11"/>
    </row>
    <row r="731" spans="5:30" x14ac:dyDescent="0.25"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  <c r="AB731" s="11"/>
      <c r="AC731" s="11"/>
      <c r="AD731" s="11"/>
    </row>
    <row r="732" spans="5:30" x14ac:dyDescent="0.25"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  <c r="AB732" s="11"/>
      <c r="AC732" s="11"/>
      <c r="AD732" s="11"/>
    </row>
    <row r="733" spans="5:30" x14ac:dyDescent="0.25"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  <c r="AC733" s="11"/>
      <c r="AD733" s="11"/>
    </row>
    <row r="734" spans="5:30" x14ac:dyDescent="0.25"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  <c r="AC734" s="11"/>
      <c r="AD734" s="11"/>
    </row>
    <row r="735" spans="5:30" x14ac:dyDescent="0.25"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  <c r="AB735" s="11"/>
      <c r="AC735" s="11"/>
      <c r="AD735" s="11"/>
    </row>
    <row r="736" spans="5:30" x14ac:dyDescent="0.25"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  <c r="AC736" s="11"/>
      <c r="AD736" s="11"/>
    </row>
    <row r="737" spans="5:30" x14ac:dyDescent="0.25"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  <c r="AB737" s="11"/>
      <c r="AC737" s="11"/>
      <c r="AD737" s="11"/>
    </row>
    <row r="738" spans="5:30" x14ac:dyDescent="0.25"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  <c r="AB738" s="11"/>
      <c r="AC738" s="11"/>
      <c r="AD738" s="11"/>
    </row>
    <row r="739" spans="5:30" x14ac:dyDescent="0.25"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  <c r="AB739" s="11"/>
      <c r="AC739" s="11"/>
      <c r="AD739" s="11"/>
    </row>
    <row r="740" spans="5:30" x14ac:dyDescent="0.25"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  <c r="AB740" s="11"/>
      <c r="AC740" s="11"/>
      <c r="AD740" s="11"/>
    </row>
    <row r="741" spans="5:30" x14ac:dyDescent="0.25"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  <c r="AB741" s="11"/>
      <c r="AC741" s="11"/>
      <c r="AD741" s="11"/>
    </row>
    <row r="742" spans="5:30" x14ac:dyDescent="0.25"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  <c r="AB742" s="11"/>
      <c r="AC742" s="11"/>
      <c r="AD742" s="11"/>
    </row>
    <row r="743" spans="5:30" x14ac:dyDescent="0.25"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  <c r="AB743" s="11"/>
      <c r="AC743" s="11"/>
      <c r="AD743" s="11"/>
    </row>
    <row r="744" spans="5:30" x14ac:dyDescent="0.25"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  <c r="AB744" s="11"/>
      <c r="AC744" s="11"/>
      <c r="AD744" s="11"/>
    </row>
    <row r="745" spans="5:30" x14ac:dyDescent="0.25"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  <c r="AB745" s="11"/>
      <c r="AC745" s="11"/>
      <c r="AD745" s="11"/>
    </row>
    <row r="746" spans="5:30" x14ac:dyDescent="0.25"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  <c r="AB746" s="11"/>
      <c r="AC746" s="11"/>
      <c r="AD746" s="11"/>
    </row>
    <row r="747" spans="5:30" x14ac:dyDescent="0.25"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  <c r="AC747" s="11"/>
      <c r="AD747" s="11"/>
    </row>
    <row r="748" spans="5:30" x14ac:dyDescent="0.25"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  <c r="AB748" s="11"/>
      <c r="AC748" s="11"/>
      <c r="AD748" s="11"/>
    </row>
    <row r="749" spans="5:30" x14ac:dyDescent="0.25"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  <c r="AC749" s="11"/>
      <c r="AD749" s="11"/>
    </row>
    <row r="750" spans="5:30" x14ac:dyDescent="0.25"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  <c r="AC750" s="11"/>
      <c r="AD750" s="11"/>
    </row>
    <row r="751" spans="5:30" x14ac:dyDescent="0.25"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  <c r="AC751" s="11"/>
      <c r="AD751" s="11"/>
    </row>
    <row r="752" spans="5:30" x14ac:dyDescent="0.25"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  <c r="AB752" s="11"/>
      <c r="AC752" s="11"/>
      <c r="AD752" s="11"/>
    </row>
    <row r="753" spans="5:30" x14ac:dyDescent="0.25"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  <c r="AC753" s="11"/>
      <c r="AD753" s="11"/>
    </row>
    <row r="754" spans="5:30" x14ac:dyDescent="0.25"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  <c r="AC754" s="11"/>
      <c r="AD754" s="11"/>
    </row>
    <row r="755" spans="5:30" x14ac:dyDescent="0.25"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  <c r="AB755" s="11"/>
      <c r="AC755" s="11"/>
      <c r="AD755" s="11"/>
    </row>
    <row r="756" spans="5:30" x14ac:dyDescent="0.25"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  <c r="AB756" s="11"/>
      <c r="AC756" s="11"/>
      <c r="AD756" s="11"/>
    </row>
    <row r="757" spans="5:30" x14ac:dyDescent="0.25"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  <c r="AC757" s="11"/>
      <c r="AD757" s="11"/>
    </row>
    <row r="758" spans="5:30" x14ac:dyDescent="0.25"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  <c r="AB758" s="11"/>
      <c r="AC758" s="11"/>
      <c r="AD758" s="11"/>
    </row>
    <row r="759" spans="5:30" x14ac:dyDescent="0.25"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  <c r="AB759" s="11"/>
      <c r="AC759" s="11"/>
      <c r="AD759" s="11"/>
    </row>
    <row r="760" spans="5:30" x14ac:dyDescent="0.25"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  <c r="AC760" s="11"/>
      <c r="AD760" s="11"/>
    </row>
    <row r="761" spans="5:30" x14ac:dyDescent="0.25"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  <c r="AB761" s="11"/>
      <c r="AC761" s="11"/>
      <c r="AD761" s="11"/>
    </row>
    <row r="762" spans="5:30" x14ac:dyDescent="0.25"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  <c r="AB762" s="11"/>
      <c r="AC762" s="11"/>
      <c r="AD762" s="11"/>
    </row>
    <row r="763" spans="5:30" x14ac:dyDescent="0.25"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  <c r="AC763" s="11"/>
      <c r="AD763" s="11"/>
    </row>
    <row r="764" spans="5:30" x14ac:dyDescent="0.25"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  <c r="AC764" s="11"/>
      <c r="AD764" s="11"/>
    </row>
    <row r="765" spans="5:30" x14ac:dyDescent="0.25"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  <c r="AC765" s="11"/>
      <c r="AD765" s="11"/>
    </row>
    <row r="766" spans="5:30" x14ac:dyDescent="0.25"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  <c r="AB766" s="11"/>
      <c r="AC766" s="11"/>
      <c r="AD766" s="11"/>
    </row>
    <row r="767" spans="5:30" x14ac:dyDescent="0.25"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  <c r="AC767" s="11"/>
      <c r="AD767" s="11"/>
    </row>
    <row r="768" spans="5:30" x14ac:dyDescent="0.25"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  <c r="AC768" s="11"/>
      <c r="AD768" s="11"/>
    </row>
    <row r="769" spans="5:30" x14ac:dyDescent="0.25"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  <c r="AC769" s="11"/>
      <c r="AD769" s="11"/>
    </row>
    <row r="770" spans="5:30" x14ac:dyDescent="0.25"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  <c r="AB770" s="11"/>
      <c r="AC770" s="11"/>
      <c r="AD770" s="11"/>
    </row>
    <row r="771" spans="5:30" x14ac:dyDescent="0.25"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  <c r="AB771" s="11"/>
      <c r="AC771" s="11"/>
      <c r="AD771" s="11"/>
    </row>
    <row r="772" spans="5:30" x14ac:dyDescent="0.25"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  <c r="AB772" s="11"/>
      <c r="AC772" s="11"/>
      <c r="AD772" s="11"/>
    </row>
    <row r="773" spans="5:30" x14ac:dyDescent="0.25"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  <c r="AB773" s="11"/>
      <c r="AC773" s="11"/>
      <c r="AD773" s="11"/>
    </row>
    <row r="774" spans="5:30" x14ac:dyDescent="0.25"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  <c r="AB774" s="11"/>
      <c r="AC774" s="11"/>
      <c r="AD774" s="11"/>
    </row>
    <row r="775" spans="5:30" x14ac:dyDescent="0.25"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  <c r="AB775" s="11"/>
      <c r="AC775" s="11"/>
      <c r="AD775" s="11"/>
    </row>
    <row r="776" spans="5:30" x14ac:dyDescent="0.25"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  <c r="AB776" s="11"/>
      <c r="AC776" s="11"/>
      <c r="AD776" s="11"/>
    </row>
    <row r="777" spans="5:30" x14ac:dyDescent="0.25"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  <c r="AB777" s="11"/>
      <c r="AC777" s="11"/>
      <c r="AD777" s="11"/>
    </row>
    <row r="778" spans="5:30" x14ac:dyDescent="0.25"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  <c r="AB778" s="11"/>
      <c r="AC778" s="11"/>
      <c r="AD778" s="11"/>
    </row>
    <row r="779" spans="5:30" x14ac:dyDescent="0.25"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  <c r="AB779" s="11"/>
      <c r="AC779" s="11"/>
      <c r="AD779" s="11"/>
    </row>
    <row r="780" spans="5:30" x14ac:dyDescent="0.25"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  <c r="AB780" s="11"/>
      <c r="AC780" s="11"/>
      <c r="AD780" s="11"/>
    </row>
    <row r="781" spans="5:30" x14ac:dyDescent="0.25"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  <c r="AB781" s="11"/>
      <c r="AC781" s="11"/>
      <c r="AD781" s="11"/>
    </row>
    <row r="782" spans="5:30" x14ac:dyDescent="0.25"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  <c r="AB782" s="11"/>
      <c r="AC782" s="11"/>
      <c r="AD782" s="11"/>
    </row>
    <row r="783" spans="5:30" x14ac:dyDescent="0.25"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  <c r="AB783" s="11"/>
      <c r="AC783" s="11"/>
      <c r="AD783" s="11"/>
    </row>
    <row r="784" spans="5:30" x14ac:dyDescent="0.25"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  <c r="AB784" s="11"/>
      <c r="AC784" s="11"/>
      <c r="AD784" s="11"/>
    </row>
    <row r="785" spans="5:30" x14ac:dyDescent="0.25"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  <c r="AB785" s="11"/>
      <c r="AC785" s="11"/>
      <c r="AD785" s="11"/>
    </row>
    <row r="786" spans="5:30" x14ac:dyDescent="0.25"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  <c r="AB786" s="11"/>
      <c r="AC786" s="11"/>
      <c r="AD786" s="11"/>
    </row>
    <row r="787" spans="5:30" x14ac:dyDescent="0.25"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  <c r="AB787" s="11"/>
      <c r="AC787" s="11"/>
      <c r="AD787" s="11"/>
    </row>
    <row r="788" spans="5:30" x14ac:dyDescent="0.25"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  <c r="AB788" s="11"/>
      <c r="AC788" s="11"/>
      <c r="AD788" s="11"/>
    </row>
    <row r="789" spans="5:30" x14ac:dyDescent="0.25"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  <c r="AB789" s="11"/>
      <c r="AC789" s="11"/>
      <c r="AD789" s="11"/>
    </row>
    <row r="790" spans="5:30" x14ac:dyDescent="0.25"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  <c r="AB790" s="11"/>
      <c r="AC790" s="11"/>
      <c r="AD790" s="11"/>
    </row>
    <row r="791" spans="5:30" x14ac:dyDescent="0.25"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  <c r="AC791" s="11"/>
      <c r="AD791" s="11"/>
    </row>
    <row r="792" spans="5:30" x14ac:dyDescent="0.25"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  <c r="AB792" s="11"/>
      <c r="AC792" s="11"/>
      <c r="AD792" s="11"/>
    </row>
    <row r="793" spans="5:30" x14ac:dyDescent="0.25"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  <c r="AB793" s="11"/>
      <c r="AC793" s="11"/>
      <c r="AD793" s="11"/>
    </row>
    <row r="794" spans="5:30" x14ac:dyDescent="0.25"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  <c r="AB794" s="11"/>
      <c r="AC794" s="11"/>
      <c r="AD794" s="11"/>
    </row>
    <row r="795" spans="5:30" x14ac:dyDescent="0.25"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  <c r="AB795" s="11"/>
      <c r="AC795" s="11"/>
      <c r="AD795" s="11"/>
    </row>
    <row r="796" spans="5:30" x14ac:dyDescent="0.25"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  <c r="AB796" s="11"/>
      <c r="AC796" s="11"/>
      <c r="AD796" s="11"/>
    </row>
    <row r="797" spans="5:30" x14ac:dyDescent="0.25"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  <c r="AB797" s="11"/>
      <c r="AC797" s="11"/>
      <c r="AD797" s="11"/>
    </row>
    <row r="798" spans="5:30" x14ac:dyDescent="0.25"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  <c r="AB798" s="11"/>
      <c r="AC798" s="11"/>
      <c r="AD798" s="11"/>
    </row>
    <row r="799" spans="5:30" x14ac:dyDescent="0.25"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  <c r="AB799" s="11"/>
      <c r="AC799" s="11"/>
      <c r="AD799" s="11"/>
    </row>
    <row r="800" spans="5:30" x14ac:dyDescent="0.25"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  <c r="AB800" s="11"/>
      <c r="AC800" s="11"/>
      <c r="AD800" s="11"/>
    </row>
    <row r="801" spans="5:30" x14ac:dyDescent="0.25"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  <c r="AB801" s="11"/>
      <c r="AC801" s="11"/>
      <c r="AD801" s="11"/>
    </row>
    <row r="802" spans="5:30" x14ac:dyDescent="0.25"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  <c r="AB802" s="11"/>
      <c r="AC802" s="11"/>
      <c r="AD802" s="11"/>
    </row>
    <row r="803" spans="5:30" x14ac:dyDescent="0.25"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  <c r="AB803" s="11"/>
      <c r="AC803" s="11"/>
      <c r="AD803" s="11"/>
    </row>
    <row r="804" spans="5:30" x14ac:dyDescent="0.25"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  <c r="AB804" s="11"/>
      <c r="AC804" s="11"/>
      <c r="AD804" s="11"/>
    </row>
    <row r="805" spans="5:30" x14ac:dyDescent="0.25"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  <c r="AB805" s="11"/>
      <c r="AC805" s="11"/>
      <c r="AD805" s="11"/>
    </row>
    <row r="806" spans="5:30" x14ac:dyDescent="0.25"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  <c r="AB806" s="11"/>
      <c r="AC806" s="11"/>
      <c r="AD806" s="11"/>
    </row>
    <row r="807" spans="5:30" x14ac:dyDescent="0.25"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  <c r="AB807" s="11"/>
      <c r="AC807" s="11"/>
      <c r="AD807" s="11"/>
    </row>
    <row r="808" spans="5:30" x14ac:dyDescent="0.25"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  <c r="AB808" s="11"/>
      <c r="AC808" s="11"/>
      <c r="AD808" s="11"/>
    </row>
    <row r="809" spans="5:30" x14ac:dyDescent="0.25"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  <c r="AB809" s="11"/>
      <c r="AC809" s="11"/>
      <c r="AD809" s="11"/>
    </row>
    <row r="810" spans="5:30" x14ac:dyDescent="0.25"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  <c r="AB810" s="11"/>
      <c r="AC810" s="11"/>
      <c r="AD810" s="11"/>
    </row>
    <row r="811" spans="5:30" x14ac:dyDescent="0.25"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  <c r="AB811" s="11"/>
      <c r="AC811" s="11"/>
      <c r="AD811" s="11"/>
    </row>
    <row r="812" spans="5:30" x14ac:dyDescent="0.25"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  <c r="AB812" s="11"/>
      <c r="AC812" s="11"/>
      <c r="AD812" s="11"/>
    </row>
    <row r="813" spans="5:30" x14ac:dyDescent="0.25"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  <c r="AB813" s="11"/>
      <c r="AC813" s="11"/>
      <c r="AD813" s="11"/>
    </row>
    <row r="814" spans="5:30" x14ac:dyDescent="0.25"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  <c r="AB814" s="11"/>
      <c r="AC814" s="11"/>
      <c r="AD814" s="11"/>
    </row>
    <row r="815" spans="5:30" x14ac:dyDescent="0.25"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  <c r="AB815" s="11"/>
      <c r="AC815" s="11"/>
      <c r="AD815" s="11"/>
    </row>
    <row r="816" spans="5:30" x14ac:dyDescent="0.25"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  <c r="AB816" s="11"/>
      <c r="AC816" s="11"/>
      <c r="AD816" s="11"/>
    </row>
    <row r="817" spans="5:30" x14ac:dyDescent="0.25"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  <c r="AB817" s="11"/>
      <c r="AC817" s="11"/>
      <c r="AD817" s="11"/>
    </row>
    <row r="818" spans="5:30" x14ac:dyDescent="0.25"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  <c r="AB818" s="11"/>
      <c r="AC818" s="11"/>
      <c r="AD818" s="11"/>
    </row>
    <row r="819" spans="5:30" x14ac:dyDescent="0.25"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  <c r="AB819" s="11"/>
      <c r="AC819" s="11"/>
      <c r="AD819" s="11"/>
    </row>
    <row r="820" spans="5:30" x14ac:dyDescent="0.25"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  <c r="AB820" s="11"/>
      <c r="AC820" s="11"/>
      <c r="AD820" s="11"/>
    </row>
    <row r="821" spans="5:30" x14ac:dyDescent="0.25"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  <c r="AB821" s="11"/>
      <c r="AC821" s="11"/>
      <c r="AD821" s="11"/>
    </row>
    <row r="822" spans="5:30" x14ac:dyDescent="0.25"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  <c r="AB822" s="11"/>
      <c r="AC822" s="11"/>
      <c r="AD822" s="11"/>
    </row>
    <row r="823" spans="5:30" x14ac:dyDescent="0.25"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  <c r="AB823" s="11"/>
      <c r="AC823" s="11"/>
      <c r="AD823" s="11"/>
    </row>
    <row r="824" spans="5:30" x14ac:dyDescent="0.25"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  <c r="AB824" s="11"/>
      <c r="AC824" s="11"/>
      <c r="AD824" s="11"/>
    </row>
    <row r="825" spans="5:30" x14ac:dyDescent="0.25"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  <c r="AB825" s="11"/>
      <c r="AC825" s="11"/>
      <c r="AD825" s="11"/>
    </row>
    <row r="826" spans="5:30" x14ac:dyDescent="0.25"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  <c r="AB826" s="11"/>
      <c r="AC826" s="11"/>
      <c r="AD826" s="11"/>
    </row>
    <row r="827" spans="5:30" x14ac:dyDescent="0.25"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  <c r="AB827" s="11"/>
      <c r="AC827" s="11"/>
      <c r="AD827" s="11"/>
    </row>
    <row r="828" spans="5:30" x14ac:dyDescent="0.25"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  <c r="AB828" s="11"/>
      <c r="AC828" s="11"/>
      <c r="AD828" s="11"/>
    </row>
    <row r="829" spans="5:30" x14ac:dyDescent="0.25"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  <c r="AB829" s="11"/>
      <c r="AC829" s="11"/>
      <c r="AD829" s="11"/>
    </row>
    <row r="830" spans="5:30" x14ac:dyDescent="0.25"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  <c r="AB830" s="11"/>
      <c r="AC830" s="11"/>
      <c r="AD830" s="11"/>
    </row>
    <row r="831" spans="5:30" x14ac:dyDescent="0.25"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  <c r="AB831" s="11"/>
      <c r="AC831" s="11"/>
      <c r="AD831" s="11"/>
    </row>
    <row r="832" spans="5:30" x14ac:dyDescent="0.25"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  <c r="AB832" s="11"/>
      <c r="AC832" s="11"/>
      <c r="AD832" s="11"/>
    </row>
    <row r="833" spans="5:30" x14ac:dyDescent="0.25"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  <c r="AB833" s="11"/>
      <c r="AC833" s="11"/>
      <c r="AD833" s="11"/>
    </row>
    <row r="834" spans="5:30" x14ac:dyDescent="0.25"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  <c r="AB834" s="11"/>
      <c r="AC834" s="11"/>
      <c r="AD834" s="11"/>
    </row>
    <row r="835" spans="5:30" x14ac:dyDescent="0.25"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  <c r="AB835" s="11"/>
      <c r="AC835" s="11"/>
      <c r="AD835" s="11"/>
    </row>
    <row r="836" spans="5:30" x14ac:dyDescent="0.25"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  <c r="AB836" s="11"/>
      <c r="AC836" s="11"/>
      <c r="AD836" s="11"/>
    </row>
    <row r="837" spans="5:30" x14ac:dyDescent="0.25"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  <c r="AB837" s="11"/>
      <c r="AC837" s="11"/>
      <c r="AD837" s="11"/>
    </row>
    <row r="838" spans="5:30" x14ac:dyDescent="0.25"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  <c r="AB838" s="11"/>
      <c r="AC838" s="11"/>
      <c r="AD838" s="11"/>
    </row>
    <row r="839" spans="5:30" x14ac:dyDescent="0.25"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  <c r="AB839" s="11"/>
      <c r="AC839" s="11"/>
      <c r="AD839" s="11"/>
    </row>
    <row r="840" spans="5:30" x14ac:dyDescent="0.25"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  <c r="AB840" s="11"/>
      <c r="AC840" s="11"/>
      <c r="AD840" s="11"/>
    </row>
    <row r="841" spans="5:30" x14ac:dyDescent="0.25"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  <c r="AB841" s="11"/>
      <c r="AC841" s="11"/>
      <c r="AD841" s="11"/>
    </row>
    <row r="842" spans="5:30" x14ac:dyDescent="0.25"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  <c r="AB842" s="11"/>
      <c r="AC842" s="11"/>
      <c r="AD842" s="11"/>
    </row>
    <row r="843" spans="5:30" x14ac:dyDescent="0.25"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  <c r="AB843" s="11"/>
      <c r="AC843" s="11"/>
      <c r="AD843" s="11"/>
    </row>
    <row r="844" spans="5:30" x14ac:dyDescent="0.25"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  <c r="AB844" s="11"/>
      <c r="AC844" s="11"/>
      <c r="AD844" s="11"/>
    </row>
    <row r="845" spans="5:30" x14ac:dyDescent="0.25"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  <c r="AB845" s="11"/>
      <c r="AC845" s="11"/>
      <c r="AD845" s="11"/>
    </row>
    <row r="846" spans="5:30" x14ac:dyDescent="0.25"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  <c r="AB846" s="11"/>
      <c r="AC846" s="11"/>
      <c r="AD846" s="11"/>
    </row>
    <row r="847" spans="5:30" x14ac:dyDescent="0.25"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  <c r="AB847" s="11"/>
      <c r="AC847" s="11"/>
      <c r="AD847" s="11"/>
    </row>
    <row r="848" spans="5:30" x14ac:dyDescent="0.25"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  <c r="AB848" s="11"/>
      <c r="AC848" s="11"/>
      <c r="AD848" s="11"/>
    </row>
    <row r="849" spans="5:30" x14ac:dyDescent="0.25"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  <c r="AB849" s="11"/>
      <c r="AC849" s="11"/>
      <c r="AD849" s="11"/>
    </row>
    <row r="850" spans="5:30" x14ac:dyDescent="0.25"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  <c r="AB850" s="11"/>
      <c r="AC850" s="11"/>
      <c r="AD850" s="11"/>
    </row>
    <row r="851" spans="5:30" x14ac:dyDescent="0.25"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  <c r="AB851" s="11"/>
      <c r="AC851" s="11"/>
      <c r="AD851" s="11"/>
    </row>
    <row r="852" spans="5:30" x14ac:dyDescent="0.25"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  <c r="AB852" s="11"/>
      <c r="AC852" s="11"/>
      <c r="AD852" s="11"/>
    </row>
    <row r="853" spans="5:30" x14ac:dyDescent="0.25"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  <c r="AB853" s="11"/>
      <c r="AC853" s="11"/>
      <c r="AD853" s="11"/>
    </row>
    <row r="854" spans="5:30" x14ac:dyDescent="0.25"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  <c r="AB854" s="11"/>
      <c r="AC854" s="11"/>
      <c r="AD854" s="11"/>
    </row>
    <row r="855" spans="5:30" x14ac:dyDescent="0.25"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  <c r="AB855" s="11"/>
      <c r="AC855" s="11"/>
      <c r="AD855" s="11"/>
    </row>
    <row r="856" spans="5:30" x14ac:dyDescent="0.25"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  <c r="AB856" s="11"/>
      <c r="AC856" s="11"/>
      <c r="AD856" s="11"/>
    </row>
    <row r="857" spans="5:30" x14ac:dyDescent="0.25"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  <c r="AB857" s="11"/>
      <c r="AC857" s="11"/>
      <c r="AD857" s="11"/>
    </row>
    <row r="858" spans="5:30" x14ac:dyDescent="0.25"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  <c r="AB858" s="11"/>
      <c r="AC858" s="11"/>
      <c r="AD858" s="11"/>
    </row>
    <row r="859" spans="5:30" x14ac:dyDescent="0.25"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  <c r="AB859" s="11"/>
      <c r="AC859" s="11"/>
      <c r="AD859" s="11"/>
    </row>
    <row r="860" spans="5:30" x14ac:dyDescent="0.25"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  <c r="AB860" s="11"/>
      <c r="AC860" s="11"/>
      <c r="AD860" s="11"/>
    </row>
    <row r="861" spans="5:30" x14ac:dyDescent="0.25"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  <c r="AB861" s="11"/>
      <c r="AC861" s="11"/>
      <c r="AD861" s="11"/>
    </row>
    <row r="862" spans="5:30" x14ac:dyDescent="0.25"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  <c r="AB862" s="11"/>
      <c r="AC862" s="11"/>
      <c r="AD862" s="11"/>
    </row>
    <row r="863" spans="5:30" x14ac:dyDescent="0.25"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  <c r="AB863" s="11"/>
      <c r="AC863" s="11"/>
      <c r="AD863" s="11"/>
    </row>
    <row r="864" spans="5:30" x14ac:dyDescent="0.25"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  <c r="AB864" s="11"/>
      <c r="AC864" s="11"/>
      <c r="AD864" s="11"/>
    </row>
    <row r="865" spans="5:30" x14ac:dyDescent="0.25"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  <c r="AB865" s="11"/>
      <c r="AC865" s="11"/>
      <c r="AD865" s="11"/>
    </row>
    <row r="866" spans="5:30" x14ac:dyDescent="0.25"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  <c r="AB866" s="11"/>
      <c r="AC866" s="11"/>
      <c r="AD866" s="11"/>
    </row>
    <row r="867" spans="5:30" x14ac:dyDescent="0.25"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  <c r="AB867" s="11"/>
      <c r="AC867" s="11"/>
      <c r="AD867" s="11"/>
    </row>
    <row r="868" spans="5:30" x14ac:dyDescent="0.25"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  <c r="AB868" s="11"/>
      <c r="AC868" s="11"/>
      <c r="AD868" s="11"/>
    </row>
    <row r="869" spans="5:30" x14ac:dyDescent="0.25"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  <c r="AB869" s="11"/>
      <c r="AC869" s="11"/>
      <c r="AD869" s="11"/>
    </row>
    <row r="870" spans="5:30" x14ac:dyDescent="0.25"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  <c r="AB870" s="11"/>
      <c r="AC870" s="11"/>
      <c r="AD870" s="11"/>
    </row>
    <row r="871" spans="5:30" x14ac:dyDescent="0.25"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  <c r="AB871" s="11"/>
      <c r="AC871" s="11"/>
      <c r="AD871" s="11"/>
    </row>
    <row r="872" spans="5:30" x14ac:dyDescent="0.25"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  <c r="AB872" s="11"/>
      <c r="AC872" s="11"/>
      <c r="AD872" s="11"/>
    </row>
    <row r="873" spans="5:30" x14ac:dyDescent="0.25"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  <c r="AB873" s="11"/>
      <c r="AC873" s="11"/>
      <c r="AD873" s="11"/>
    </row>
    <row r="874" spans="5:30" x14ac:dyDescent="0.25"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  <c r="AB874" s="11"/>
      <c r="AC874" s="11"/>
      <c r="AD874" s="11"/>
    </row>
    <row r="875" spans="5:30" x14ac:dyDescent="0.25"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  <c r="AB875" s="11"/>
      <c r="AC875" s="11"/>
      <c r="AD875" s="11"/>
    </row>
    <row r="876" spans="5:30" x14ac:dyDescent="0.25"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  <c r="AB876" s="11"/>
      <c r="AC876" s="11"/>
      <c r="AD876" s="11"/>
    </row>
    <row r="877" spans="5:30" x14ac:dyDescent="0.25"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  <c r="AB877" s="11"/>
      <c r="AC877" s="11"/>
      <c r="AD877" s="11"/>
    </row>
    <row r="878" spans="5:30" x14ac:dyDescent="0.25"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  <c r="AB878" s="11"/>
      <c r="AC878" s="11"/>
      <c r="AD878" s="11"/>
    </row>
    <row r="879" spans="5:30" x14ac:dyDescent="0.25"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  <c r="AB879" s="11"/>
      <c r="AC879" s="11"/>
      <c r="AD879" s="11"/>
    </row>
    <row r="880" spans="5:30" x14ac:dyDescent="0.25"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  <c r="AB880" s="11"/>
      <c r="AC880" s="11"/>
      <c r="AD880" s="11"/>
    </row>
    <row r="881" spans="5:30" x14ac:dyDescent="0.25"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  <c r="AB881" s="11"/>
      <c r="AC881" s="11"/>
      <c r="AD881" s="11"/>
    </row>
    <row r="882" spans="5:30" x14ac:dyDescent="0.25"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  <c r="AB882" s="11"/>
      <c r="AC882" s="11"/>
      <c r="AD882" s="11"/>
    </row>
    <row r="883" spans="5:30" x14ac:dyDescent="0.25"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  <c r="AB883" s="11"/>
      <c r="AC883" s="11"/>
      <c r="AD883" s="11"/>
    </row>
    <row r="884" spans="5:30" x14ac:dyDescent="0.25"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  <c r="AB884" s="11"/>
      <c r="AC884" s="11"/>
      <c r="AD884" s="11"/>
    </row>
    <row r="885" spans="5:30" x14ac:dyDescent="0.25"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  <c r="AB885" s="11"/>
      <c r="AC885" s="11"/>
      <c r="AD885" s="11"/>
    </row>
    <row r="886" spans="5:30" x14ac:dyDescent="0.25"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  <c r="AB886" s="11"/>
      <c r="AC886" s="11"/>
      <c r="AD886" s="11"/>
    </row>
    <row r="887" spans="5:30" x14ac:dyDescent="0.25"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  <c r="AB887" s="11"/>
      <c r="AC887" s="11"/>
      <c r="AD887" s="11"/>
    </row>
    <row r="888" spans="5:30" x14ac:dyDescent="0.25"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  <c r="AB888" s="11"/>
      <c r="AC888" s="11"/>
      <c r="AD888" s="11"/>
    </row>
    <row r="889" spans="5:30" x14ac:dyDescent="0.25"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  <c r="AB889" s="11"/>
      <c r="AC889" s="11"/>
      <c r="AD889" s="11"/>
    </row>
    <row r="890" spans="5:30" x14ac:dyDescent="0.25"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  <c r="AB890" s="11"/>
      <c r="AC890" s="11"/>
      <c r="AD890" s="11"/>
    </row>
    <row r="891" spans="5:30" x14ac:dyDescent="0.25"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  <c r="AB891" s="11"/>
      <c r="AC891" s="11"/>
      <c r="AD891" s="11"/>
    </row>
    <row r="892" spans="5:30" x14ac:dyDescent="0.25"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  <c r="AB892" s="11"/>
      <c r="AC892" s="11"/>
      <c r="AD892" s="11"/>
    </row>
    <row r="893" spans="5:30" x14ac:dyDescent="0.25"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  <c r="AB893" s="11"/>
      <c r="AC893" s="11"/>
      <c r="AD893" s="11"/>
    </row>
    <row r="894" spans="5:30" x14ac:dyDescent="0.25"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  <c r="AB894" s="11"/>
      <c r="AC894" s="11"/>
      <c r="AD894" s="11"/>
    </row>
    <row r="895" spans="5:30" x14ac:dyDescent="0.25"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  <c r="AB895" s="11"/>
      <c r="AC895" s="11"/>
      <c r="AD895" s="11"/>
    </row>
    <row r="896" spans="5:30" x14ac:dyDescent="0.25"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  <c r="AB896" s="11"/>
      <c r="AC896" s="11"/>
      <c r="AD896" s="11"/>
    </row>
    <row r="897" spans="5:30" x14ac:dyDescent="0.25"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  <c r="AB897" s="11"/>
      <c r="AC897" s="11"/>
      <c r="AD897" s="11"/>
    </row>
    <row r="898" spans="5:30" x14ac:dyDescent="0.25"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  <c r="AB898" s="11"/>
      <c r="AC898" s="11"/>
      <c r="AD898" s="11"/>
    </row>
    <row r="899" spans="5:30" x14ac:dyDescent="0.25"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  <c r="AB899" s="11"/>
      <c r="AC899" s="11"/>
      <c r="AD899" s="11"/>
    </row>
    <row r="900" spans="5:30" x14ac:dyDescent="0.25"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  <c r="AB900" s="11"/>
      <c r="AC900" s="11"/>
      <c r="AD900" s="11"/>
    </row>
    <row r="901" spans="5:30" x14ac:dyDescent="0.25"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  <c r="AB901" s="11"/>
      <c r="AC901" s="11"/>
      <c r="AD901" s="11"/>
    </row>
    <row r="902" spans="5:30" x14ac:dyDescent="0.25"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  <c r="AB902" s="11"/>
      <c r="AC902" s="11"/>
      <c r="AD902" s="11"/>
    </row>
    <row r="903" spans="5:30" x14ac:dyDescent="0.25"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  <c r="AB903" s="11"/>
      <c r="AC903" s="11"/>
      <c r="AD903" s="11"/>
    </row>
    <row r="904" spans="5:30" x14ac:dyDescent="0.25"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  <c r="AB904" s="11"/>
      <c r="AC904" s="11"/>
      <c r="AD904" s="11"/>
    </row>
    <row r="905" spans="5:30" x14ac:dyDescent="0.25"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  <c r="AB905" s="11"/>
      <c r="AC905" s="11"/>
      <c r="AD905" s="11"/>
    </row>
    <row r="906" spans="5:30" x14ac:dyDescent="0.25"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  <c r="AB906" s="11"/>
      <c r="AC906" s="11"/>
      <c r="AD906" s="11"/>
    </row>
    <row r="907" spans="5:30" x14ac:dyDescent="0.25"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  <c r="AB907" s="11"/>
      <c r="AC907" s="11"/>
      <c r="AD907" s="11"/>
    </row>
    <row r="908" spans="5:30" x14ac:dyDescent="0.25"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  <c r="AB908" s="11"/>
      <c r="AC908" s="11"/>
      <c r="AD908" s="11"/>
    </row>
    <row r="909" spans="5:30" x14ac:dyDescent="0.25"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  <c r="AB909" s="11"/>
      <c r="AC909" s="11"/>
      <c r="AD909" s="11"/>
    </row>
    <row r="910" spans="5:30" x14ac:dyDescent="0.25"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  <c r="AB910" s="11"/>
      <c r="AC910" s="11"/>
      <c r="AD910" s="11"/>
    </row>
    <row r="911" spans="5:30" x14ac:dyDescent="0.25"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  <c r="AB911" s="11"/>
      <c r="AC911" s="11"/>
      <c r="AD911" s="11"/>
    </row>
    <row r="912" spans="5:30" x14ac:dyDescent="0.25"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  <c r="AB912" s="11"/>
      <c r="AC912" s="11"/>
      <c r="AD912" s="11"/>
    </row>
    <row r="913" spans="5:30" x14ac:dyDescent="0.25"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  <c r="AB913" s="11"/>
      <c r="AC913" s="11"/>
      <c r="AD913" s="11"/>
    </row>
    <row r="914" spans="5:30" x14ac:dyDescent="0.25"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  <c r="AB914" s="11"/>
      <c r="AC914" s="11"/>
      <c r="AD914" s="11"/>
    </row>
    <row r="915" spans="5:30" x14ac:dyDescent="0.25"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  <c r="AB915" s="11"/>
      <c r="AC915" s="11"/>
      <c r="AD915" s="11"/>
    </row>
    <row r="916" spans="5:30" x14ac:dyDescent="0.25"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  <c r="AB916" s="11"/>
      <c r="AC916" s="11"/>
      <c r="AD916" s="11"/>
    </row>
    <row r="917" spans="5:30" x14ac:dyDescent="0.25"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  <c r="AB917" s="11"/>
      <c r="AC917" s="11"/>
      <c r="AD917" s="11"/>
    </row>
    <row r="918" spans="5:30" x14ac:dyDescent="0.25"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  <c r="AB918" s="11"/>
      <c r="AC918" s="11"/>
      <c r="AD918" s="11"/>
    </row>
    <row r="919" spans="5:30" x14ac:dyDescent="0.25"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  <c r="AB919" s="11"/>
      <c r="AC919" s="11"/>
      <c r="AD919" s="11"/>
    </row>
    <row r="920" spans="5:30" x14ac:dyDescent="0.25"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  <c r="AB920" s="11"/>
      <c r="AC920" s="11"/>
      <c r="AD920" s="11"/>
    </row>
    <row r="921" spans="5:30" x14ac:dyDescent="0.25"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  <c r="AB921" s="11"/>
      <c r="AC921" s="11"/>
      <c r="AD921" s="11"/>
    </row>
    <row r="922" spans="5:30" x14ac:dyDescent="0.25"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  <c r="AB922" s="11"/>
      <c r="AC922" s="11"/>
      <c r="AD922" s="11"/>
    </row>
    <row r="923" spans="5:30" x14ac:dyDescent="0.25"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  <c r="AB923" s="11"/>
      <c r="AC923" s="11"/>
      <c r="AD923" s="11"/>
    </row>
    <row r="924" spans="5:30" x14ac:dyDescent="0.25"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  <c r="AB924" s="11"/>
      <c r="AC924" s="11"/>
      <c r="AD924" s="11"/>
    </row>
    <row r="925" spans="5:30" x14ac:dyDescent="0.25"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  <c r="AB925" s="11"/>
      <c r="AC925" s="11"/>
      <c r="AD925" s="11"/>
    </row>
    <row r="926" spans="5:30" x14ac:dyDescent="0.25"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  <c r="AB926" s="11"/>
      <c r="AC926" s="11"/>
      <c r="AD926" s="11"/>
    </row>
    <row r="927" spans="5:30" x14ac:dyDescent="0.25"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  <c r="AB927" s="11"/>
      <c r="AC927" s="11"/>
      <c r="AD927" s="11"/>
    </row>
    <row r="928" spans="5:30" x14ac:dyDescent="0.25"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  <c r="AB928" s="11"/>
      <c r="AC928" s="11"/>
      <c r="AD928" s="11"/>
    </row>
    <row r="929" spans="5:30" x14ac:dyDescent="0.25"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  <c r="AB929" s="11"/>
      <c r="AC929" s="11"/>
      <c r="AD929" s="11"/>
    </row>
    <row r="930" spans="5:30" x14ac:dyDescent="0.25"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  <c r="AB930" s="11"/>
      <c r="AC930" s="11"/>
      <c r="AD930" s="11"/>
    </row>
    <row r="931" spans="5:30" x14ac:dyDescent="0.25"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  <c r="AB931" s="11"/>
      <c r="AC931" s="11"/>
      <c r="AD931" s="11"/>
    </row>
    <row r="932" spans="5:30" x14ac:dyDescent="0.25"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  <c r="AB932" s="11"/>
      <c r="AC932" s="11"/>
      <c r="AD932" s="11"/>
    </row>
    <row r="933" spans="5:30" x14ac:dyDescent="0.25"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  <c r="AB933" s="11"/>
      <c r="AC933" s="11"/>
      <c r="AD933" s="11"/>
    </row>
    <row r="934" spans="5:30" x14ac:dyDescent="0.25"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  <c r="AB934" s="11"/>
      <c r="AC934" s="11"/>
      <c r="AD934" s="11"/>
    </row>
    <row r="935" spans="5:30" x14ac:dyDescent="0.25"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  <c r="AB935" s="11"/>
      <c r="AC935" s="11"/>
      <c r="AD935" s="11"/>
    </row>
    <row r="936" spans="5:30" x14ac:dyDescent="0.25"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  <c r="AB936" s="11"/>
      <c r="AC936" s="11"/>
      <c r="AD936" s="11"/>
    </row>
    <row r="937" spans="5:30" x14ac:dyDescent="0.25"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  <c r="AB937" s="11"/>
      <c r="AC937" s="11"/>
      <c r="AD937" s="11"/>
    </row>
    <row r="938" spans="5:30" x14ac:dyDescent="0.25"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  <c r="AB938" s="11"/>
      <c r="AC938" s="11"/>
      <c r="AD938" s="11"/>
    </row>
    <row r="939" spans="5:30" x14ac:dyDescent="0.25"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  <c r="AB939" s="11"/>
      <c r="AC939" s="11"/>
      <c r="AD939" s="11"/>
    </row>
    <row r="940" spans="5:30" x14ac:dyDescent="0.25"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  <c r="AB940" s="11"/>
      <c r="AC940" s="11"/>
      <c r="AD940" s="11"/>
    </row>
    <row r="941" spans="5:30" x14ac:dyDescent="0.25"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  <c r="AB941" s="11"/>
      <c r="AC941" s="11"/>
      <c r="AD941" s="11"/>
    </row>
    <row r="942" spans="5:30" x14ac:dyDescent="0.25"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  <c r="AB942" s="11"/>
      <c r="AC942" s="11"/>
      <c r="AD942" s="11"/>
    </row>
    <row r="943" spans="5:30" x14ac:dyDescent="0.25"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  <c r="AB943" s="11"/>
      <c r="AC943" s="11"/>
      <c r="AD943" s="11"/>
    </row>
    <row r="944" spans="5:30" x14ac:dyDescent="0.25"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  <c r="AB944" s="11"/>
      <c r="AC944" s="11"/>
      <c r="AD944" s="11"/>
    </row>
    <row r="945" spans="5:30" x14ac:dyDescent="0.25"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  <c r="AB945" s="11"/>
      <c r="AC945" s="11"/>
      <c r="AD945" s="11"/>
    </row>
    <row r="946" spans="5:30" x14ac:dyDescent="0.25"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  <c r="AB946" s="11"/>
      <c r="AC946" s="11"/>
      <c r="AD946" s="11"/>
    </row>
    <row r="947" spans="5:30" x14ac:dyDescent="0.25"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  <c r="AB947" s="11"/>
      <c r="AC947" s="11"/>
      <c r="AD947" s="11"/>
    </row>
    <row r="948" spans="5:30" x14ac:dyDescent="0.25"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  <c r="AB948" s="11"/>
      <c r="AC948" s="11"/>
      <c r="AD948" s="11"/>
    </row>
    <row r="949" spans="5:30" x14ac:dyDescent="0.25"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  <c r="AB949" s="11"/>
      <c r="AC949" s="11"/>
      <c r="AD949" s="11"/>
    </row>
    <row r="950" spans="5:30" x14ac:dyDescent="0.25"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  <c r="AB950" s="11"/>
      <c r="AC950" s="11"/>
      <c r="AD950" s="11"/>
    </row>
    <row r="951" spans="5:30" x14ac:dyDescent="0.25"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  <c r="AB951" s="11"/>
      <c r="AC951" s="11"/>
      <c r="AD951" s="11"/>
    </row>
    <row r="952" spans="5:30" x14ac:dyDescent="0.25"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  <c r="AB952" s="11"/>
      <c r="AC952" s="11"/>
      <c r="AD952" s="11"/>
    </row>
    <row r="953" spans="5:30" x14ac:dyDescent="0.25"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  <c r="AB953" s="11"/>
      <c r="AC953" s="11"/>
      <c r="AD953" s="11"/>
    </row>
    <row r="954" spans="5:30" x14ac:dyDescent="0.25"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  <c r="AB954" s="11"/>
      <c r="AC954" s="11"/>
      <c r="AD954" s="11"/>
    </row>
    <row r="955" spans="5:30" x14ac:dyDescent="0.25"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  <c r="AB955" s="11"/>
      <c r="AC955" s="11"/>
      <c r="AD955" s="11"/>
    </row>
    <row r="956" spans="5:30" x14ac:dyDescent="0.25"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  <c r="AB956" s="11"/>
      <c r="AC956" s="11"/>
      <c r="AD956" s="11"/>
    </row>
    <row r="957" spans="5:30" x14ac:dyDescent="0.25"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  <c r="AB957" s="11"/>
      <c r="AC957" s="11"/>
      <c r="AD957" s="11"/>
    </row>
    <row r="958" spans="5:30" x14ac:dyDescent="0.25"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  <c r="AB958" s="11"/>
      <c r="AC958" s="11"/>
      <c r="AD958" s="11"/>
    </row>
    <row r="959" spans="5:30" x14ac:dyDescent="0.25"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  <c r="AB959" s="11"/>
      <c r="AC959" s="11"/>
      <c r="AD959" s="11"/>
    </row>
    <row r="960" spans="5:30" x14ac:dyDescent="0.25"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  <c r="AB960" s="11"/>
      <c r="AC960" s="11"/>
      <c r="AD960" s="11"/>
    </row>
    <row r="961" spans="5:30" x14ac:dyDescent="0.25"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  <c r="AB961" s="11"/>
      <c r="AC961" s="11"/>
      <c r="AD961" s="11"/>
    </row>
    <row r="962" spans="5:30" x14ac:dyDescent="0.25"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  <c r="AB962" s="11"/>
      <c r="AC962" s="11"/>
      <c r="AD962" s="11"/>
    </row>
    <row r="963" spans="5:30" x14ac:dyDescent="0.25"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  <c r="AB963" s="11"/>
      <c r="AC963" s="11"/>
      <c r="AD963" s="11"/>
    </row>
    <row r="964" spans="5:30" x14ac:dyDescent="0.25"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  <c r="AB964" s="11"/>
      <c r="AC964" s="11"/>
      <c r="AD964" s="11"/>
    </row>
    <row r="965" spans="5:30" x14ac:dyDescent="0.25"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  <c r="AB965" s="11"/>
      <c r="AC965" s="11"/>
      <c r="AD965" s="11"/>
    </row>
    <row r="966" spans="5:30" x14ac:dyDescent="0.25"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  <c r="AB966" s="11"/>
      <c r="AC966" s="11"/>
      <c r="AD966" s="11"/>
    </row>
    <row r="967" spans="5:30" x14ac:dyDescent="0.25"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  <c r="AB967" s="11"/>
      <c r="AC967" s="11"/>
      <c r="AD967" s="11"/>
    </row>
    <row r="968" spans="5:30" x14ac:dyDescent="0.25"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  <c r="AB968" s="11"/>
      <c r="AC968" s="11"/>
      <c r="AD968" s="11"/>
    </row>
    <row r="969" spans="5:30" x14ac:dyDescent="0.25"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  <c r="AB969" s="11"/>
      <c r="AC969" s="11"/>
      <c r="AD969" s="11"/>
    </row>
    <row r="970" spans="5:30" x14ac:dyDescent="0.25"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  <c r="AB970" s="11"/>
      <c r="AC970" s="11"/>
      <c r="AD970" s="11"/>
    </row>
    <row r="971" spans="5:30" x14ac:dyDescent="0.25"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  <c r="AB971" s="11"/>
      <c r="AC971" s="11"/>
      <c r="AD971" s="11"/>
    </row>
    <row r="972" spans="5:30" x14ac:dyDescent="0.25"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  <c r="AB972" s="11"/>
      <c r="AC972" s="11"/>
      <c r="AD972" s="11"/>
    </row>
    <row r="973" spans="5:30" x14ac:dyDescent="0.25"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  <c r="AB973" s="11"/>
      <c r="AC973" s="11"/>
      <c r="AD973" s="11"/>
    </row>
    <row r="974" spans="5:30" x14ac:dyDescent="0.25"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  <c r="AB974" s="11"/>
      <c r="AC974" s="11"/>
      <c r="AD974" s="11"/>
    </row>
    <row r="975" spans="5:30" x14ac:dyDescent="0.25"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  <c r="AB975" s="11"/>
      <c r="AC975" s="11"/>
      <c r="AD975" s="11"/>
    </row>
    <row r="976" spans="5:30" x14ac:dyDescent="0.25"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  <c r="AB976" s="11"/>
      <c r="AC976" s="11"/>
      <c r="AD976" s="11"/>
    </row>
    <row r="977" spans="5:30" x14ac:dyDescent="0.25"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  <c r="AB977" s="11"/>
      <c r="AC977" s="11"/>
      <c r="AD977" s="11"/>
    </row>
    <row r="978" spans="5:30" x14ac:dyDescent="0.25"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  <c r="AB978" s="11"/>
      <c r="AC978" s="11"/>
      <c r="AD978" s="11"/>
    </row>
    <row r="979" spans="5:30" x14ac:dyDescent="0.25"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  <c r="AB979" s="11"/>
      <c r="AC979" s="11"/>
      <c r="AD979" s="11"/>
    </row>
    <row r="980" spans="5:30" x14ac:dyDescent="0.25"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  <c r="AB980" s="11"/>
      <c r="AC980" s="11"/>
      <c r="AD980" s="11"/>
    </row>
    <row r="981" spans="5:30" x14ac:dyDescent="0.25"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  <c r="AB981" s="11"/>
      <c r="AC981" s="11"/>
      <c r="AD981" s="11"/>
    </row>
    <row r="982" spans="5:30" x14ac:dyDescent="0.25"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  <c r="AB982" s="11"/>
      <c r="AC982" s="11"/>
      <c r="AD982" s="11"/>
    </row>
    <row r="983" spans="5:30" x14ac:dyDescent="0.25"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  <c r="AB983" s="11"/>
      <c r="AC983" s="11"/>
      <c r="AD983" s="11"/>
    </row>
    <row r="984" spans="5:30" x14ac:dyDescent="0.25"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  <c r="AB984" s="11"/>
      <c r="AC984" s="11"/>
      <c r="AD984" s="11"/>
    </row>
    <row r="985" spans="5:30" x14ac:dyDescent="0.25"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  <c r="AB985" s="11"/>
      <c r="AC985" s="11"/>
      <c r="AD985" s="11"/>
    </row>
    <row r="986" spans="5:30" x14ac:dyDescent="0.25"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  <c r="AB986" s="11"/>
      <c r="AC986" s="11"/>
      <c r="AD986" s="11"/>
    </row>
    <row r="987" spans="5:30" x14ac:dyDescent="0.25"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  <c r="AB987" s="11"/>
      <c r="AC987" s="11"/>
      <c r="AD987" s="11"/>
    </row>
    <row r="988" spans="5:30" x14ac:dyDescent="0.25"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  <c r="AB988" s="11"/>
      <c r="AC988" s="11"/>
      <c r="AD988" s="11"/>
    </row>
    <row r="989" spans="5:30" x14ac:dyDescent="0.25"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  <c r="AB989" s="11"/>
      <c r="AC989" s="11"/>
      <c r="AD989" s="11"/>
    </row>
    <row r="990" spans="5:30" x14ac:dyDescent="0.25"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  <c r="AB990" s="11"/>
      <c r="AC990" s="11"/>
      <c r="AD990" s="11"/>
    </row>
    <row r="991" spans="5:30" x14ac:dyDescent="0.25"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  <c r="AB991" s="11"/>
      <c r="AC991" s="11"/>
      <c r="AD991" s="11"/>
    </row>
    <row r="992" spans="5:30" x14ac:dyDescent="0.25"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  <c r="AB992" s="11"/>
      <c r="AC992" s="11"/>
      <c r="AD992" s="11"/>
    </row>
    <row r="993" spans="5:30" x14ac:dyDescent="0.25"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  <c r="AB993" s="11"/>
      <c r="AC993" s="11"/>
      <c r="AD993" s="11"/>
    </row>
    <row r="994" spans="5:30" x14ac:dyDescent="0.25"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  <c r="AB994" s="11"/>
      <c r="AC994" s="11"/>
      <c r="AD994" s="11"/>
    </row>
    <row r="995" spans="5:30" x14ac:dyDescent="0.25"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  <c r="AB995" s="11"/>
      <c r="AC995" s="11"/>
      <c r="AD995" s="11"/>
    </row>
    <row r="996" spans="5:30" x14ac:dyDescent="0.25"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  <c r="AB996" s="11"/>
      <c r="AC996" s="11"/>
      <c r="AD996" s="11"/>
    </row>
    <row r="997" spans="5:30" x14ac:dyDescent="0.25"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  <c r="AB997" s="11"/>
      <c r="AC997" s="11"/>
      <c r="AD997" s="11"/>
    </row>
    <row r="998" spans="5:30" x14ac:dyDescent="0.25"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  <c r="AB998" s="11"/>
      <c r="AC998" s="11"/>
      <c r="AD998" s="11"/>
    </row>
    <row r="999" spans="5:30" x14ac:dyDescent="0.25"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  <c r="AB999" s="11"/>
      <c r="AC999" s="11"/>
      <c r="AD999" s="11"/>
    </row>
    <row r="1000" spans="5:30" x14ac:dyDescent="0.25"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  <c r="AB1000" s="11"/>
      <c r="AC1000" s="11"/>
      <c r="AD1000" s="11"/>
    </row>
    <row r="1001" spans="5:30" x14ac:dyDescent="0.25">
      <c r="E1001" s="11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  <c r="AB1001" s="11"/>
      <c r="AC1001" s="11"/>
      <c r="AD1001" s="11"/>
    </row>
    <row r="1002" spans="5:30" x14ac:dyDescent="0.25">
      <c r="E1002" s="11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  <c r="AB1002" s="11"/>
      <c r="AC1002" s="11"/>
      <c r="AD1002" s="11"/>
    </row>
    <row r="1003" spans="5:30" x14ac:dyDescent="0.25">
      <c r="E1003" s="11"/>
      <c r="F1003" s="11"/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  <c r="AB1003" s="11"/>
      <c r="AC1003" s="11"/>
      <c r="AD1003" s="11"/>
    </row>
    <row r="1004" spans="5:30" x14ac:dyDescent="0.25">
      <c r="E1004" s="11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  <c r="AB1004" s="11"/>
      <c r="AC1004" s="11"/>
      <c r="AD1004" s="11"/>
    </row>
    <row r="1005" spans="5:30" x14ac:dyDescent="0.25">
      <c r="E1005" s="11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  <c r="AB1005" s="11"/>
      <c r="AC1005" s="11"/>
      <c r="AD1005" s="11"/>
    </row>
    <row r="1006" spans="5:30" x14ac:dyDescent="0.25">
      <c r="E1006" s="11"/>
      <c r="F1006" s="11"/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  <c r="AB1006" s="11"/>
      <c r="AC1006" s="11"/>
      <c r="AD1006" s="11"/>
    </row>
    <row r="1007" spans="5:30" x14ac:dyDescent="0.25">
      <c r="E1007" s="11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  <c r="AB1007" s="11"/>
      <c r="AC1007" s="11"/>
      <c r="AD1007" s="11"/>
    </row>
    <row r="1008" spans="5:30" x14ac:dyDescent="0.25">
      <c r="E1008" s="11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  <c r="AB1008" s="11"/>
      <c r="AC1008" s="11"/>
      <c r="AD1008" s="11"/>
    </row>
    <row r="1009" spans="5:30" x14ac:dyDescent="0.25">
      <c r="E1009" s="11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  <c r="AB1009" s="11"/>
      <c r="AC1009" s="11"/>
      <c r="AD1009" s="11"/>
    </row>
    <row r="1010" spans="5:30" x14ac:dyDescent="0.25">
      <c r="E1010" s="11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  <c r="AA1010" s="11"/>
      <c r="AB1010" s="11"/>
      <c r="AC1010" s="11"/>
      <c r="AD1010" s="11"/>
    </row>
    <row r="1011" spans="5:30" x14ac:dyDescent="0.25">
      <c r="E1011" s="11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  <c r="AA1011" s="11"/>
      <c r="AB1011" s="11"/>
      <c r="AC1011" s="11"/>
      <c r="AD1011" s="11"/>
    </row>
    <row r="1012" spans="5:30" x14ac:dyDescent="0.25">
      <c r="E1012" s="11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  <c r="AA1012" s="11"/>
      <c r="AB1012" s="11"/>
      <c r="AC1012" s="11"/>
      <c r="AD1012" s="11"/>
    </row>
    <row r="1013" spans="5:30" x14ac:dyDescent="0.25">
      <c r="E1013" s="11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  <c r="AA1013" s="11"/>
      <c r="AB1013" s="11"/>
      <c r="AC1013" s="11"/>
      <c r="AD1013" s="11"/>
    </row>
    <row r="1014" spans="5:30" x14ac:dyDescent="0.25">
      <c r="E1014" s="11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  <c r="AA1014" s="11"/>
      <c r="AB1014" s="11"/>
      <c r="AC1014" s="11"/>
      <c r="AD1014" s="11"/>
    </row>
    <row r="1015" spans="5:30" x14ac:dyDescent="0.25">
      <c r="E1015" s="11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  <c r="AA1015" s="11"/>
      <c r="AB1015" s="11"/>
      <c r="AC1015" s="11"/>
      <c r="AD1015" s="11"/>
    </row>
    <row r="1016" spans="5:30" x14ac:dyDescent="0.25">
      <c r="E1016" s="11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  <c r="AA1016" s="11"/>
      <c r="AB1016" s="11"/>
      <c r="AC1016" s="11"/>
      <c r="AD1016" s="11"/>
    </row>
    <row r="1017" spans="5:30" x14ac:dyDescent="0.25">
      <c r="E1017" s="11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  <c r="AA1017" s="11"/>
      <c r="AB1017" s="11"/>
      <c r="AC1017" s="11"/>
      <c r="AD1017" s="11"/>
    </row>
    <row r="1018" spans="5:30" x14ac:dyDescent="0.25">
      <c r="E1018" s="11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  <c r="AA1018" s="11"/>
      <c r="AB1018" s="11"/>
      <c r="AC1018" s="11"/>
      <c r="AD1018" s="11"/>
    </row>
    <row r="1019" spans="5:30" x14ac:dyDescent="0.25">
      <c r="E1019" s="11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  <c r="AA1019" s="11"/>
      <c r="AB1019" s="11"/>
      <c r="AC1019" s="11"/>
      <c r="AD1019" s="11"/>
    </row>
    <row r="1020" spans="5:30" x14ac:dyDescent="0.25">
      <c r="E1020" s="11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  <c r="AA1020" s="11"/>
      <c r="AB1020" s="11"/>
      <c r="AC1020" s="11"/>
      <c r="AD1020" s="11"/>
    </row>
    <row r="1021" spans="5:30" x14ac:dyDescent="0.25">
      <c r="E1021" s="11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  <c r="AA1021" s="11"/>
      <c r="AB1021" s="11"/>
      <c r="AC1021" s="11"/>
      <c r="AD1021" s="11"/>
    </row>
    <row r="1022" spans="5:30" x14ac:dyDescent="0.25">
      <c r="E1022" s="11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1"/>
      <c r="AB1022" s="11"/>
      <c r="AC1022" s="11"/>
      <c r="AD1022" s="11"/>
    </row>
    <row r="1023" spans="5:30" x14ac:dyDescent="0.25">
      <c r="E1023" s="11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1"/>
      <c r="AB1023" s="11"/>
      <c r="AC1023" s="11"/>
      <c r="AD1023" s="11"/>
    </row>
    <row r="1024" spans="5:30" x14ac:dyDescent="0.25">
      <c r="E1024" s="11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  <c r="AA1024" s="11"/>
      <c r="AB1024" s="11"/>
      <c r="AC1024" s="11"/>
      <c r="AD1024" s="11"/>
    </row>
    <row r="1025" spans="5:30" x14ac:dyDescent="0.25">
      <c r="E1025" s="11"/>
      <c r="F1025" s="11"/>
      <c r="G1025" s="11"/>
      <c r="H1025" s="11"/>
      <c r="I1025" s="11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  <c r="AA1025" s="11"/>
      <c r="AB1025" s="11"/>
      <c r="AC1025" s="11"/>
      <c r="AD1025" s="11"/>
    </row>
    <row r="1026" spans="5:30" x14ac:dyDescent="0.25">
      <c r="E1026" s="11"/>
      <c r="F1026" s="11"/>
      <c r="G1026" s="11"/>
      <c r="H1026" s="11"/>
      <c r="I1026" s="11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  <c r="AA1026" s="11"/>
      <c r="AB1026" s="11"/>
      <c r="AC1026" s="11"/>
      <c r="AD1026" s="11"/>
    </row>
    <row r="1027" spans="5:30" x14ac:dyDescent="0.25">
      <c r="E1027" s="11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  <c r="AA1027" s="11"/>
      <c r="AB1027" s="11"/>
      <c r="AC1027" s="11"/>
      <c r="AD1027" s="11"/>
    </row>
    <row r="1028" spans="5:30" x14ac:dyDescent="0.25">
      <c r="E1028" s="11"/>
      <c r="F1028" s="11"/>
      <c r="G1028" s="11"/>
      <c r="H1028" s="11"/>
      <c r="I1028" s="11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  <c r="AA1028" s="11"/>
      <c r="AB1028" s="11"/>
      <c r="AC1028" s="11"/>
      <c r="AD1028" s="11"/>
    </row>
    <row r="1029" spans="5:30" x14ac:dyDescent="0.25">
      <c r="E1029" s="11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  <c r="AA1029" s="11"/>
      <c r="AB1029" s="11"/>
      <c r="AC1029" s="11"/>
      <c r="AD1029" s="11"/>
    </row>
    <row r="1030" spans="5:30" x14ac:dyDescent="0.25">
      <c r="E1030" s="11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  <c r="AA1030" s="11"/>
      <c r="AB1030" s="11"/>
      <c r="AC1030" s="11"/>
      <c r="AD1030" s="11"/>
    </row>
    <row r="1031" spans="5:30" x14ac:dyDescent="0.25">
      <c r="E1031" s="11"/>
      <c r="F1031" s="11"/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  <c r="AA1031" s="11"/>
      <c r="AB1031" s="11"/>
      <c r="AC1031" s="11"/>
      <c r="AD1031" s="11"/>
    </row>
    <row r="1032" spans="5:30" x14ac:dyDescent="0.25">
      <c r="E1032" s="11"/>
      <c r="F1032" s="11"/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  <c r="AA1032" s="11"/>
      <c r="AB1032" s="11"/>
      <c r="AC1032" s="11"/>
      <c r="AD1032" s="11"/>
    </row>
    <row r="1033" spans="5:30" x14ac:dyDescent="0.25">
      <c r="E1033" s="11"/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  <c r="AA1033" s="11"/>
      <c r="AB1033" s="11"/>
      <c r="AC1033" s="11"/>
      <c r="AD1033" s="11"/>
    </row>
    <row r="1034" spans="5:30" x14ac:dyDescent="0.25">
      <c r="E1034" s="11"/>
      <c r="F1034" s="11"/>
      <c r="G1034" s="11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  <c r="AA1034" s="11"/>
      <c r="AB1034" s="11"/>
      <c r="AC1034" s="11"/>
      <c r="AD1034" s="11"/>
    </row>
    <row r="1035" spans="5:30" x14ac:dyDescent="0.25">
      <c r="E1035" s="11"/>
      <c r="F1035" s="11"/>
      <c r="G1035" s="11"/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  <c r="AA1035" s="11"/>
      <c r="AB1035" s="11"/>
      <c r="AC1035" s="11"/>
      <c r="AD1035" s="11"/>
    </row>
    <row r="1036" spans="5:30" x14ac:dyDescent="0.25">
      <c r="E1036" s="11"/>
      <c r="F1036" s="11"/>
      <c r="G1036" s="11"/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  <c r="AA1036" s="11"/>
      <c r="AB1036" s="11"/>
      <c r="AC1036" s="11"/>
      <c r="AD1036" s="11"/>
    </row>
    <row r="1037" spans="5:30" x14ac:dyDescent="0.25">
      <c r="E1037" s="11"/>
      <c r="F1037" s="11"/>
      <c r="G1037" s="11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  <c r="AA1037" s="11"/>
      <c r="AB1037" s="11"/>
      <c r="AC1037" s="11"/>
      <c r="AD1037" s="11"/>
    </row>
    <row r="1038" spans="5:30" x14ac:dyDescent="0.25">
      <c r="E1038" s="11"/>
      <c r="F1038" s="11"/>
      <c r="G1038" s="11"/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  <c r="AA1038" s="11"/>
      <c r="AB1038" s="11"/>
      <c r="AC1038" s="11"/>
      <c r="AD1038" s="11"/>
    </row>
    <row r="1039" spans="5:30" x14ac:dyDescent="0.25">
      <c r="E1039" s="11"/>
      <c r="F1039" s="11"/>
      <c r="G1039" s="11"/>
      <c r="H1039" s="11"/>
      <c r="I1039" s="11"/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  <c r="AA1039" s="11"/>
      <c r="AB1039" s="11"/>
      <c r="AC1039" s="11"/>
      <c r="AD1039" s="11"/>
    </row>
  </sheetData>
  <sheetProtection algorithmName="SHA-512" hashValue="gYzCnGHLHKyct8PXhJQ7JdzlJavgaWkDDlrN6HN7hpxYtfESE/NvMDgscDDfd2UYQGr9tBRd5f/jtYGxE6pXPw==" saltValue="m+ZHZgqzDmHctVlVZA54GA==" spinCount="100000" sheet="1" selectLockedCells="1"/>
  <mergeCells count="94">
    <mergeCell ref="A32:B32"/>
    <mergeCell ref="A15:F15"/>
    <mergeCell ref="A43:B43"/>
    <mergeCell ref="A53:B53"/>
    <mergeCell ref="C51:H51"/>
    <mergeCell ref="F52:G52"/>
    <mergeCell ref="F43:G43"/>
    <mergeCell ref="A51:B51"/>
    <mergeCell ref="A52:B52"/>
    <mergeCell ref="A63:B63"/>
    <mergeCell ref="D76:F76"/>
    <mergeCell ref="A54:B54"/>
    <mergeCell ref="A57:B57"/>
    <mergeCell ref="A71:B71"/>
    <mergeCell ref="A70:B70"/>
    <mergeCell ref="C60:H60"/>
    <mergeCell ref="F61:G61"/>
    <mergeCell ref="A59:B59"/>
    <mergeCell ref="A60:B60"/>
    <mergeCell ref="A72:F72"/>
    <mergeCell ref="A66:G66"/>
    <mergeCell ref="D75:F75"/>
    <mergeCell ref="A61:B61"/>
    <mergeCell ref="A62:B62"/>
    <mergeCell ref="A34:B34"/>
    <mergeCell ref="F33:G33"/>
    <mergeCell ref="F42:G42"/>
    <mergeCell ref="A33:B33"/>
    <mergeCell ref="F34:G34"/>
    <mergeCell ref="F41:G41"/>
    <mergeCell ref="F37:G37"/>
    <mergeCell ref="F35:G35"/>
    <mergeCell ref="C71:G71"/>
    <mergeCell ref="F70:G70"/>
    <mergeCell ref="A69:G69"/>
    <mergeCell ref="E73:F73"/>
    <mergeCell ref="D70:E70"/>
    <mergeCell ref="D78:F78"/>
    <mergeCell ref="D77:F77"/>
    <mergeCell ref="D74:F74"/>
    <mergeCell ref="A68:G68"/>
    <mergeCell ref="B17:G17"/>
    <mergeCell ref="B16:G16"/>
    <mergeCell ref="F14:G14"/>
    <mergeCell ref="F67:G67"/>
    <mergeCell ref="F31:G31"/>
    <mergeCell ref="F24:G24"/>
    <mergeCell ref="F23:G23"/>
    <mergeCell ref="B18:G18"/>
    <mergeCell ref="A35:B35"/>
    <mergeCell ref="A24:B24"/>
    <mergeCell ref="A41:B41"/>
    <mergeCell ref="A42:B42"/>
    <mergeCell ref="A21:B21"/>
    <mergeCell ref="A40:B40"/>
    <mergeCell ref="A26:B26"/>
    <mergeCell ref="F63:G63"/>
    <mergeCell ref="F64:G64"/>
    <mergeCell ref="F53:G53"/>
    <mergeCell ref="F54:G54"/>
    <mergeCell ref="F57:G57"/>
    <mergeCell ref="F59:G59"/>
    <mergeCell ref="F62:G62"/>
    <mergeCell ref="A1:G1"/>
    <mergeCell ref="A6:G6"/>
    <mergeCell ref="A12:F12"/>
    <mergeCell ref="C8:G8"/>
    <mergeCell ref="E10:G10"/>
    <mergeCell ref="F5:G5"/>
    <mergeCell ref="A7:G7"/>
    <mergeCell ref="B9:D9"/>
    <mergeCell ref="D13:E13"/>
    <mergeCell ref="B3:C3"/>
    <mergeCell ref="B5:D5"/>
    <mergeCell ref="A8:B8"/>
    <mergeCell ref="A14:C14"/>
    <mergeCell ref="D14:E14"/>
    <mergeCell ref="E3:G3"/>
    <mergeCell ref="B2:G2"/>
    <mergeCell ref="F32:G32"/>
    <mergeCell ref="F22:G22"/>
    <mergeCell ref="F29:G29"/>
    <mergeCell ref="F30:G30"/>
    <mergeCell ref="A22:B22"/>
    <mergeCell ref="A23:B23"/>
    <mergeCell ref="F9:I9"/>
    <mergeCell ref="F13:G13"/>
    <mergeCell ref="B19:G19"/>
    <mergeCell ref="F26:G26"/>
    <mergeCell ref="A31:B31"/>
    <mergeCell ref="F20:G20"/>
    <mergeCell ref="B4:C4"/>
    <mergeCell ref="E4:G4"/>
    <mergeCell ref="C10:D10"/>
  </mergeCells>
  <phoneticPr fontId="0" type="noConversion"/>
  <pageMargins left="0.39370078740157483" right="0.39370078740157483" top="0.39370078740157483" bottom="0.39370078740157483" header="0" footer="0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pt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</dc:creator>
  <cp:lastModifiedBy>LABAGNARA  DAVIDE</cp:lastModifiedBy>
  <cp:lastPrinted>2015-10-01T14:05:50Z</cp:lastPrinted>
  <dcterms:created xsi:type="dcterms:W3CDTF">2009-10-05T15:14:52Z</dcterms:created>
  <dcterms:modified xsi:type="dcterms:W3CDTF">2023-04-11T13:49:40Z</dcterms:modified>
</cp:coreProperties>
</file>